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-120" yWindow="-120" windowWidth="15600" windowHeight="11760"/>
  </bookViews>
  <sheets>
    <sheet name="Summary table " sheetId="12" r:id="rId1"/>
    <sheet name="CV GVW&gt;3.5T" sheetId="1" r:id="rId2"/>
    <sheet name="CV GVW&gt;3.5T-Segments 1" sheetId="3" r:id="rId3"/>
    <sheet name="CV GVW&gt;3.5T-Segments 2" sheetId="9" r:id="rId4"/>
    <sheet name="LCV up to 3.5T" sheetId="11" r:id="rId5"/>
    <sheet name="BU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J52" i="11" l="1"/>
  <c r="D52" i="11"/>
  <c r="J51" i="11"/>
  <c r="H51" i="11"/>
  <c r="F51" i="11"/>
  <c r="G51" i="11" s="1"/>
  <c r="D51" i="11"/>
  <c r="E51" i="11" s="1"/>
  <c r="K51" i="11" s="1"/>
  <c r="O27" i="11"/>
  <c r="N27" i="11"/>
  <c r="M27" i="11"/>
  <c r="L27" i="11"/>
  <c r="K27" i="11"/>
  <c r="I27" i="11"/>
  <c r="F27" i="11"/>
  <c r="G27" i="11" s="1"/>
  <c r="D27" i="11"/>
  <c r="E27" i="11" s="1"/>
  <c r="N26" i="11"/>
  <c r="M26" i="11"/>
  <c r="K26" i="11"/>
  <c r="O26" i="11" s="1"/>
  <c r="J26" i="11"/>
  <c r="I26" i="11"/>
  <c r="H26" i="11"/>
  <c r="F26" i="11"/>
  <c r="G26" i="11" s="1"/>
  <c r="D26" i="11"/>
  <c r="E26" i="11" s="1"/>
  <c r="L26" i="11" l="1"/>
  <c r="H27" i="11"/>
  <c r="E52" i="11"/>
  <c r="K52" i="11" s="1"/>
  <c r="F52" i="11"/>
  <c r="G52" i="11" s="1"/>
  <c r="J27" i="11"/>
  <c r="H52" i="11" l="1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<sst xmlns="http://schemas.openxmlformats.org/spreadsheetml/2006/main" count="569" uniqueCount="114">
  <si>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</si>
  <si>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</si>
  <si>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</si>
  <si>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</si>
  <si>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</si>
  <si>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</si>
  <si>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</si>
  <si>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</si>
  <si>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</si>
  <si>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</si>
  <si>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</si>
  <si>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</si>
  <si>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</si>
  <si>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</si>
  <si>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</si>
  <si>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</si>
  <si>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</si>
  <si>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</si>
  <si>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</si>
  <si>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</si>
  <si>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</si>
  <si>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</si>
  <si>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</si>
  <si>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</si>
  <si>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</si>
  <si>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</si>
  <si>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</si>
  <si>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</si>
  <si>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</si>
  <si>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</si>
  <si>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</si>
  <si>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</si>
  <si>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</si>
  <si>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</si>
  <si>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</si>
  <si>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</si>
  <si>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</si>
  <si>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</si>
  <si>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</si>
  <si>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</si>
  <si>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</si>
  <si>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</si>
  <si>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</si>
  <si>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</si>
  <si>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</si>
  <si>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</si>
  <si>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</si>
  <si>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</si>
  <si>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</si>
  <si>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</si>
  <si>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</si>
  <si>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</si>
  <si>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</si>
  <si>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</si>
  <si>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</si>
  <si>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</si>
  <si>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</si>
  <si>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</si>
  <si>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</si>
  <si>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</si>
  <si>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</si>
  <si>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</si>
  <si>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</si>
  <si>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</si>
  <si>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</si>
  <si>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</si>
  <si>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</si>
  <si>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</si>
  <si>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Volkswagen Crafter</t>
  </si>
  <si>
    <t>Citroen Jumper</t>
  </si>
  <si>
    <t>Listopad</t>
  </si>
  <si>
    <t>November</t>
  </si>
  <si>
    <t>Toyota Proace City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</si>
  <si>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</si>
  <si>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</si>
  <si>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</si>
  <si>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</si>
  <si>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</si>
  <si>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</si>
  <si>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</si>
  <si>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</si>
  <si>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</si>
  <si>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</si>
  <si>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</si>
  <si>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</si>
  <si>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KNAUS</t>
  </si>
  <si>
    <t>ISUZU</t>
  </si>
  <si>
    <t>Pierwsze rejestracje NOWYCH samochodów dostawczych o DMC&lt;=3,5T, udział w rynku %</t>
  </si>
  <si>
    <t>ROLLER TEAM</t>
  </si>
  <si>
    <t xml:space="preserve">* PZPM na podstawie CEP </t>
  </si>
  <si>
    <t>Rejestracje nowych samochodów dostawczych do 3,5T, ranking modeli - Styczeń 2021</t>
  </si>
  <si>
    <t>Registrations of new LCV up to 3.5T, Top Models - January 2021</t>
  </si>
  <si>
    <t>Sty/Gru
Zmiana poz</t>
  </si>
  <si>
    <t>Jan/Dec Ch position</t>
  </si>
  <si>
    <t>Volkswagen Transporter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</si>
  <si>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</si>
  <si>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</si>
  <si>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</si>
  <si>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</si>
  <si>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</si>
  <si>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</si>
  <si>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</si>
  <si>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</si>
  <si>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</si>
  <si>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</si>
  <si>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</si>
  <si>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Jan</t>
  </si>
  <si>
    <t>2020
Jan</t>
  </si>
  <si>
    <t>2021
Jan - Jan</t>
  </si>
  <si>
    <t>2020
Jan - Jan</t>
  </si>
  <si>
    <t>*Source: PZPM analysis based on Central Register of Vehicles</t>
  </si>
  <si>
    <t>* Źródło: analizy PZPM na podstawie CEP</t>
  </si>
  <si>
    <t xml:space="preserve">* Źródło: analizy PZPM na podstawie CEP </t>
  </si>
  <si>
    <t xml:space="preserve">   Source: PZPM on the basis of 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</si>
</sst>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/>
    </xf>
  </cellXfs>
  <cellStyles count="34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Hiperłącze 3" xfId="33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07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175260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617220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160020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608838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95</v>
      </c>
      <c r="D1" s="40"/>
      <c r="E1" s="40"/>
      <c r="F1" s="40"/>
      <c r="G1" s="40"/>
      <c r="H1" s="65">
        <v>43865</v>
      </c>
    </row>
    <row r="2" spans="2:8">
      <c r="H2" s="2" t="s">
        <v>96</v>
      </c>
    </row>
    <row r="3" spans="2:8" ht="26.25" customHeight="1">
      <c r="B3" s="162" t="s">
        <v>97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29" t="s">
        <v>106</v>
      </c>
      <c r="D4" s="129" t="s">
        <v>107</v>
      </c>
      <c r="E4" s="7" t="s">
        <v>98</v>
      </c>
      <c r="F4" s="129" t="s">
        <v>108</v>
      </c>
      <c r="G4" s="129" t="s">
        <v>109</v>
      </c>
      <c r="H4" s="7" t="s">
        <v>98</v>
      </c>
    </row>
    <row r="5" spans="2:8" ht="26.25" customHeight="1">
      <c r="B5" s="3" t="s">
        <v>99</v>
      </c>
      <c r="C5" s="130">
        <v>1485</v>
      </c>
      <c r="D5" s="130">
        <v>1382</v>
      </c>
      <c r="E5" s="61">
        <v>7.4529667149059398E-2</v>
      </c>
      <c r="F5" s="130">
        <v>1485</v>
      </c>
      <c r="G5" s="130">
        <v>1382</v>
      </c>
      <c r="H5" s="61">
        <v>7.4529667149059398E-2</v>
      </c>
    </row>
    <row r="6" spans="2:8" ht="26.25" customHeight="1">
      <c r="B6" s="4" t="s">
        <v>100</v>
      </c>
      <c r="C6" s="131">
        <v>314</v>
      </c>
      <c r="D6" s="131">
        <v>308</v>
      </c>
      <c r="E6" s="62">
        <v>1.9480519480519431E-2</v>
      </c>
      <c r="F6" s="131">
        <v>314</v>
      </c>
      <c r="G6" s="131">
        <v>308</v>
      </c>
      <c r="H6" s="62">
        <v>1.9480519480519431E-2</v>
      </c>
    </row>
    <row r="7" spans="2:8" ht="26.25" customHeight="1">
      <c r="B7" s="4" t="s">
        <v>101</v>
      </c>
      <c r="C7" s="131">
        <v>80</v>
      </c>
      <c r="D7" s="131">
        <v>80</v>
      </c>
      <c r="E7" s="62">
        <v>0</v>
      </c>
      <c r="F7" s="131">
        <v>80</v>
      </c>
      <c r="G7" s="131">
        <v>80</v>
      </c>
      <c r="H7" s="62">
        <v>0</v>
      </c>
    </row>
    <row r="8" spans="2:8" ht="26.25" customHeight="1">
      <c r="B8" s="5" t="s">
        <v>102</v>
      </c>
      <c r="C8" s="131">
        <v>1091</v>
      </c>
      <c r="D8" s="131">
        <v>994</v>
      </c>
      <c r="E8" s="63">
        <v>9.7585513078470854E-2</v>
      </c>
      <c r="F8" s="131">
        <v>1091</v>
      </c>
      <c r="G8" s="131">
        <v>994</v>
      </c>
      <c r="H8" s="63">
        <v>9.7585513078470854E-2</v>
      </c>
    </row>
    <row r="9" spans="2:8" ht="26.25" customHeight="1">
      <c r="B9" s="3" t="s">
        <v>103</v>
      </c>
      <c r="C9" s="130">
        <v>93</v>
      </c>
      <c r="D9" s="130">
        <v>157</v>
      </c>
      <c r="E9" s="61">
        <v>-0.40764331210191085</v>
      </c>
      <c r="F9" s="130">
        <v>93</v>
      </c>
      <c r="G9" s="130">
        <v>157</v>
      </c>
      <c r="H9" s="61">
        <v>-0.40764331210191085</v>
      </c>
    </row>
    <row r="10" spans="2:8" ht="26.25" customHeight="1">
      <c r="B10" s="8" t="s">
        <v>104</v>
      </c>
      <c r="C10" s="132">
        <v>1578</v>
      </c>
      <c r="D10" s="132">
        <v>1539</v>
      </c>
      <c r="E10" s="64">
        <v>2.5341130604288553E-2</v>
      </c>
      <c r="F10" s="132">
        <v>1578</v>
      </c>
      <c r="G10" s="132">
        <v>1539</v>
      </c>
      <c r="H10" s="64">
        <v>2.5341130604288553E-2</v>
      </c>
    </row>
    <row r="11" spans="2:8" ht="26.25" customHeight="1">
      <c r="B11" s="134" t="s">
        <v>105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116" priority="2" operator="lessThan">
      <formula>0</formula>
    </cfRule>
  </conditionalFormatting>
  <conditionalFormatting sqref="H10 E10 E5:E7 H5:H7">
    <cfRule type="cellIs" dxfId="115" priority="3" operator="lessThan">
      <formula>0</formula>
    </cfRule>
  </conditionalFormatting>
  <conditionalFormatting sqref="E8 H8">
    <cfRule type="cellIs" dxfId="114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3"/>
  <sheetViews>
    <sheetView showGridLines="0" zoomScale="90" zoomScaleNormal="90" workbookViewId="0">
      <selection activeCell="B23" sqref="B23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44288</v>
      </c>
    </row>
    <row r="2" spans="2:15" ht="14.45" customHeight="1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2:15" ht="14.45" customHeight="1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82" t="s">
        <v>0</v>
      </c>
      <c r="C5" s="182" t="s">
        <v>1</v>
      </c>
      <c r="D5" s="184" t="s">
        <v>79</v>
      </c>
      <c r="E5" s="185"/>
      <c r="F5" s="185"/>
      <c r="G5" s="185"/>
      <c r="H5" s="186"/>
      <c r="I5" s="185" t="s">
        <v>73</v>
      </c>
      <c r="J5" s="185"/>
      <c r="K5" s="184" t="s">
        <v>80</v>
      </c>
      <c r="L5" s="185"/>
      <c r="M5" s="185"/>
      <c r="N5" s="185"/>
      <c r="O5" s="186"/>
    </row>
    <row r="6" spans="2:15" ht="14.45" customHeight="1">
      <c r="B6" s="183"/>
      <c r="C6" s="183"/>
      <c r="D6" s="196" t="s">
        <v>81</v>
      </c>
      <c r="E6" s="197"/>
      <c r="F6" s="197"/>
      <c r="G6" s="197"/>
      <c r="H6" s="198"/>
      <c r="I6" s="197" t="s">
        <v>75</v>
      </c>
      <c r="J6" s="197"/>
      <c r="K6" s="196" t="s">
        <v>82</v>
      </c>
      <c r="L6" s="197"/>
      <c r="M6" s="197"/>
      <c r="N6" s="197"/>
      <c r="O6" s="198"/>
    </row>
    <row r="7" spans="2:15" ht="14.45" customHeight="1">
      <c r="B7" s="183"/>
      <c r="C7" s="183"/>
      <c r="D7" s="178">
        <v>2021</v>
      </c>
      <c r="E7" s="179"/>
      <c r="F7" s="187">
        <v>2020</v>
      </c>
      <c r="G7" s="187"/>
      <c r="H7" s="189" t="s">
        <v>23</v>
      </c>
      <c r="I7" s="191">
        <v>2020</v>
      </c>
      <c r="J7" s="178" t="s">
        <v>83</v>
      </c>
      <c r="K7" s="178">
        <v>2021</v>
      </c>
      <c r="L7" s="179"/>
      <c r="M7" s="187">
        <v>2020</v>
      </c>
      <c r="N7" s="179"/>
      <c r="O7" s="169" t="s">
        <v>23</v>
      </c>
    </row>
    <row r="8" spans="2:15" ht="14.45" customHeight="1">
      <c r="B8" s="170" t="s">
        <v>24</v>
      </c>
      <c r="C8" s="170" t="s">
        <v>25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25" customHeight="1">
      <c r="B9" s="170"/>
      <c r="C9" s="170"/>
      <c r="D9" s="156" t="s">
        <v>26</v>
      </c>
      <c r="E9" s="158" t="s">
        <v>2</v>
      </c>
      <c r="F9" s="157" t="s">
        <v>26</v>
      </c>
      <c r="G9" s="56" t="s">
        <v>2</v>
      </c>
      <c r="H9" s="172" t="s">
        <v>27</v>
      </c>
      <c r="I9" s="57" t="s">
        <v>26</v>
      </c>
      <c r="J9" s="174" t="s">
        <v>84</v>
      </c>
      <c r="K9" s="156" t="s">
        <v>26</v>
      </c>
      <c r="L9" s="55" t="s">
        <v>2</v>
      </c>
      <c r="M9" s="157" t="s">
        <v>26</v>
      </c>
      <c r="N9" s="55" t="s">
        <v>2</v>
      </c>
      <c r="O9" s="176" t="s">
        <v>27</v>
      </c>
    </row>
    <row r="10" spans="2:15" ht="14.45" customHeight="1">
      <c r="B10" s="171"/>
      <c r="C10" s="171"/>
      <c r="D10" s="159" t="s">
        <v>28</v>
      </c>
      <c r="E10" s="160" t="s">
        <v>29</v>
      </c>
      <c r="F10" s="53" t="s">
        <v>28</v>
      </c>
      <c r="G10" s="54" t="s">
        <v>29</v>
      </c>
      <c r="H10" s="173"/>
      <c r="I10" s="58" t="s">
        <v>28</v>
      </c>
      <c r="J10" s="175"/>
      <c r="K10" s="159" t="s">
        <v>28</v>
      </c>
      <c r="L10" s="160" t="s">
        <v>29</v>
      </c>
      <c r="M10" s="53" t="s">
        <v>28</v>
      </c>
      <c r="N10" s="160" t="s">
        <v>29</v>
      </c>
      <c r="O10" s="177"/>
    </row>
    <row r="11" spans="2:15" ht="14.45" customHeight="1">
      <c r="B11" s="66">
        <v>1</v>
      </c>
      <c r="C11" s="67" t="s">
        <v>3</v>
      </c>
      <c r="D11" s="68">
        <v>362</v>
      </c>
      <c r="E11" s="69">
        <v>0.24377104377104378</v>
      </c>
      <c r="F11" s="68">
        <v>344</v>
      </c>
      <c r="G11" s="70">
        <v>0.24891461649782923</v>
      </c>
      <c r="H11" s="71">
        <v>5.232558139534893E-2</v>
      </c>
      <c r="I11" s="72">
        <v>402</v>
      </c>
      <c r="J11" s="73">
        <v>-9.9502487562189046E-2</v>
      </c>
      <c r="K11" s="68">
        <v>362</v>
      </c>
      <c r="L11" s="69">
        <v>0.24377104377104378</v>
      </c>
      <c r="M11" s="68">
        <v>344</v>
      </c>
      <c r="N11" s="70">
        <v>0.24891461649782923</v>
      </c>
      <c r="O11" s="71">
        <v>5.232558139534893E-2</v>
      </c>
    </row>
    <row r="12" spans="2:15" ht="14.45" customHeight="1">
      <c r="B12" s="74">
        <v>2</v>
      </c>
      <c r="C12" s="75" t="s">
        <v>8</v>
      </c>
      <c r="D12" s="76">
        <v>311</v>
      </c>
      <c r="E12" s="77">
        <v>0.20942760942760943</v>
      </c>
      <c r="F12" s="76">
        <v>206</v>
      </c>
      <c r="G12" s="88">
        <v>0.14905933429811866</v>
      </c>
      <c r="H12" s="79">
        <v>0.50970873786407767</v>
      </c>
      <c r="I12" s="100">
        <v>314</v>
      </c>
      <c r="J12" s="89">
        <v>-9.5541401273885329E-3</v>
      </c>
      <c r="K12" s="76">
        <v>311</v>
      </c>
      <c r="L12" s="77">
        <v>0.20942760942760943</v>
      </c>
      <c r="M12" s="76">
        <v>206</v>
      </c>
      <c r="N12" s="88">
        <v>0.14905933429811866</v>
      </c>
      <c r="O12" s="79">
        <v>0.50970873786407767</v>
      </c>
    </row>
    <row r="13" spans="2:15" ht="14.45" customHeight="1">
      <c r="B13" s="74">
        <v>3</v>
      </c>
      <c r="C13" s="75" t="s">
        <v>10</v>
      </c>
      <c r="D13" s="76">
        <v>238</v>
      </c>
      <c r="E13" s="77">
        <v>0.16026936026936026</v>
      </c>
      <c r="F13" s="76">
        <v>163</v>
      </c>
      <c r="G13" s="88">
        <v>0.11794500723589002</v>
      </c>
      <c r="H13" s="79">
        <v>0.46012269938650308</v>
      </c>
      <c r="I13" s="100">
        <v>259</v>
      </c>
      <c r="J13" s="89">
        <v>-8.108108108108103E-2</v>
      </c>
      <c r="K13" s="76">
        <v>238</v>
      </c>
      <c r="L13" s="77">
        <v>0.16026936026936026</v>
      </c>
      <c r="M13" s="76">
        <v>163</v>
      </c>
      <c r="N13" s="88">
        <v>0.11794500723589002</v>
      </c>
      <c r="O13" s="79">
        <v>0.46012269938650308</v>
      </c>
    </row>
    <row r="14" spans="2:15" ht="14.45" customHeight="1">
      <c r="B14" s="74">
        <v>4</v>
      </c>
      <c r="C14" s="75" t="s">
        <v>4</v>
      </c>
      <c r="D14" s="76">
        <v>196</v>
      </c>
      <c r="E14" s="77">
        <v>0.13198653198653199</v>
      </c>
      <c r="F14" s="76">
        <v>260</v>
      </c>
      <c r="G14" s="88">
        <v>0.18813314037626627</v>
      </c>
      <c r="H14" s="79">
        <v>-0.24615384615384617</v>
      </c>
      <c r="I14" s="100">
        <v>422</v>
      </c>
      <c r="J14" s="89">
        <v>-0.53554502369668244</v>
      </c>
      <c r="K14" s="76">
        <v>196</v>
      </c>
      <c r="L14" s="77">
        <v>0.13198653198653199</v>
      </c>
      <c r="M14" s="76">
        <v>260</v>
      </c>
      <c r="N14" s="88">
        <v>0.18813314037626627</v>
      </c>
      <c r="O14" s="79">
        <v>-0.24615384615384617</v>
      </c>
    </row>
    <row r="15" spans="2:15" ht="14.45" customHeight="1">
      <c r="B15" s="74">
        <v>5</v>
      </c>
      <c r="C15" s="75" t="s">
        <v>9</v>
      </c>
      <c r="D15" s="76">
        <v>164</v>
      </c>
      <c r="E15" s="77">
        <v>0.11043771043771043</v>
      </c>
      <c r="F15" s="76">
        <v>205</v>
      </c>
      <c r="G15" s="78">
        <v>0.14833574529667148</v>
      </c>
      <c r="H15" s="79">
        <v>-0.19999999999999996</v>
      </c>
      <c r="I15" s="80">
        <v>539</v>
      </c>
      <c r="J15" s="81">
        <v>-0.69573283858998147</v>
      </c>
      <c r="K15" s="76">
        <v>164</v>
      </c>
      <c r="L15" s="77">
        <v>0.11043771043771043</v>
      </c>
      <c r="M15" s="76">
        <v>205</v>
      </c>
      <c r="N15" s="78">
        <v>0.14833574529667148</v>
      </c>
      <c r="O15" s="79">
        <v>-0.19999999999999996</v>
      </c>
    </row>
    <row r="16" spans="2:15" ht="14.45" customHeight="1">
      <c r="B16" s="74">
        <v>6</v>
      </c>
      <c r="C16" s="75" t="s">
        <v>12</v>
      </c>
      <c r="D16" s="76">
        <v>109</v>
      </c>
      <c r="E16" s="77">
        <v>7.3400673400673397E-2</v>
      </c>
      <c r="F16" s="76">
        <v>122</v>
      </c>
      <c r="G16" s="78">
        <v>8.8277858176555715E-2</v>
      </c>
      <c r="H16" s="79">
        <v>-0.10655737704918034</v>
      </c>
      <c r="I16" s="80">
        <v>220</v>
      </c>
      <c r="J16" s="81">
        <v>-0.50454545454545452</v>
      </c>
      <c r="K16" s="76">
        <v>109</v>
      </c>
      <c r="L16" s="77">
        <v>7.3400673400673397E-2</v>
      </c>
      <c r="M16" s="76">
        <v>122</v>
      </c>
      <c r="N16" s="78">
        <v>8.8277858176555715E-2</v>
      </c>
      <c r="O16" s="79">
        <v>-0.10655737704918034</v>
      </c>
    </row>
    <row r="17" spans="2:15" ht="14.45" customHeight="1">
      <c r="B17" s="74">
        <v>7</v>
      </c>
      <c r="C17" s="75" t="s">
        <v>11</v>
      </c>
      <c r="D17" s="76">
        <v>71</v>
      </c>
      <c r="E17" s="77">
        <v>4.7811447811447812E-2</v>
      </c>
      <c r="F17" s="76">
        <v>53</v>
      </c>
      <c r="G17" s="88">
        <v>3.8350217076700437E-2</v>
      </c>
      <c r="H17" s="79">
        <v>0.33962264150943389</v>
      </c>
      <c r="I17" s="100">
        <v>88</v>
      </c>
      <c r="J17" s="89">
        <v>-0.19318181818181823</v>
      </c>
      <c r="K17" s="76">
        <v>71</v>
      </c>
      <c r="L17" s="77">
        <v>4.7811447811447812E-2</v>
      </c>
      <c r="M17" s="76">
        <v>53</v>
      </c>
      <c r="N17" s="88">
        <v>3.8350217076700437E-2</v>
      </c>
      <c r="O17" s="79">
        <v>0.33962264150943389</v>
      </c>
    </row>
    <row r="18" spans="2:15">
      <c r="B18" s="167" t="s">
        <v>63</v>
      </c>
      <c r="C18" s="168"/>
      <c r="D18" s="49">
        <f>SUM(D11:D17)</f>
        <v>1451</v>
      </c>
      <c r="E18" s="48">
        <f>D18/D20</f>
        <v>0.97710437710437714</v>
      </c>
      <c r="F18" s="30">
        <f>SUM(F11:F17)</f>
        <v>1353</v>
      </c>
      <c r="G18" s="48">
        <f>F18/F20</f>
        <v>0.97901591895803186</v>
      </c>
      <c r="H18" s="47">
        <f>D18/F18-1</f>
        <v>7.2431633407243234E-2</v>
      </c>
      <c r="I18" s="30">
        <f>SUM(I11:I17)</f>
        <v>2244</v>
      </c>
      <c r="J18" s="32">
        <f>D18/I18-1</f>
        <v>-0.35338680926916222</v>
      </c>
      <c r="K18" s="30">
        <f>SUM(K11:K17)</f>
        <v>1451</v>
      </c>
      <c r="L18" s="48">
        <f>K18/K20</f>
        <v>0.97710437710437714</v>
      </c>
      <c r="M18" s="30">
        <f>SUM(M11:M17)</f>
        <v>1353</v>
      </c>
      <c r="N18" s="48">
        <f>M18/M20</f>
        <v>0.97901591895803186</v>
      </c>
      <c r="O18" s="47">
        <f>K18/M18-1</f>
        <v>7.2431633407243234E-2</v>
      </c>
    </row>
    <row r="19" spans="2:15">
      <c r="B19" s="167" t="s">
        <v>30</v>
      </c>
      <c r="C19" s="168"/>
      <c r="D19" s="30">
        <f>D20-D18</f>
        <v>34</v>
      </c>
      <c r="E19" s="48">
        <f>D19/D20</f>
        <v>2.2895622895622896E-2</v>
      </c>
      <c r="F19" s="30">
        <f>F20-F18</f>
        <v>29</v>
      </c>
      <c r="G19" s="48">
        <f>F19/F20</f>
        <v>2.0984081041968163E-2</v>
      </c>
      <c r="H19" s="47">
        <f>D19/F19-1</f>
        <v>0.17241379310344818</v>
      </c>
      <c r="I19" s="30">
        <f>I20-I18</f>
        <v>62</v>
      </c>
      <c r="J19" s="32">
        <f>D19/I19-1</f>
        <v>-0.45161290322580649</v>
      </c>
      <c r="K19" s="30">
        <f>K20-K18</f>
        <v>34</v>
      </c>
      <c r="L19" s="48">
        <f>K19/K20</f>
        <v>2.2895622895622896E-2</v>
      </c>
      <c r="M19" s="30">
        <f>M20-M18</f>
        <v>29</v>
      </c>
      <c r="N19" s="48">
        <f>M19/M20</f>
        <v>2.0984081041968163E-2</v>
      </c>
      <c r="O19" s="47">
        <f>K19/M19-1</f>
        <v>0.17241379310344818</v>
      </c>
    </row>
    <row r="20" spans="2:15">
      <c r="B20" s="165" t="s">
        <v>31</v>
      </c>
      <c r="C20" s="166"/>
      <c r="D20" s="50">
        <v>1485</v>
      </c>
      <c r="E20" s="82">
        <v>1</v>
      </c>
      <c r="F20" s="50">
        <v>1382</v>
      </c>
      <c r="G20" s="83">
        <v>1</v>
      </c>
      <c r="H20" s="45">
        <v>7.4529667149059398E-2</v>
      </c>
      <c r="I20" s="51">
        <v>2306</v>
      </c>
      <c r="J20" s="46">
        <v>-0.35602775368603645</v>
      </c>
      <c r="K20" s="50">
        <v>1485</v>
      </c>
      <c r="L20" s="82">
        <v>1</v>
      </c>
      <c r="M20" s="50">
        <v>1382</v>
      </c>
      <c r="N20" s="83">
        <v>1</v>
      </c>
      <c r="O20" s="45">
        <v>7.4529667149059398E-2</v>
      </c>
    </row>
    <row r="21" spans="2:15">
      <c r="B21" s="52" t="s">
        <v>44</v>
      </c>
    </row>
    <row r="22" spans="2:15">
      <c r="B22" s="16" t="s">
        <v>110</v>
      </c>
    </row>
    <row r="23" spans="2:15">
      <c r="B23" s="16"/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13" priority="93" operator="lessThan">
      <formula>0</formula>
    </cfRule>
  </conditionalFormatting>
  <conditionalFormatting sqref="H19">
    <cfRule type="cellIs" dxfId="112" priority="94" operator="lessThan">
      <formula>0</formula>
    </cfRule>
  </conditionalFormatting>
  <conditionalFormatting sqref="J18:J19">
    <cfRule type="cellIs" dxfId="111" priority="92" operator="lessThan">
      <formula>0</formula>
    </cfRule>
  </conditionalFormatting>
  <conditionalFormatting sqref="O19">
    <cfRule type="cellIs" dxfId="110" priority="91" operator="lessThan">
      <formula>0</formula>
    </cfRule>
  </conditionalFormatting>
  <conditionalFormatting sqref="O18">
    <cfRule type="cellIs" dxfId="109" priority="90" operator="lessThan">
      <formula>0</formula>
    </cfRule>
  </conditionalFormatting>
  <conditionalFormatting sqref="O20 J20 H20">
    <cfRule type="cellIs" dxfId="108" priority="13" operator="lessThan">
      <formula>0</formula>
    </cfRule>
  </conditionalFormatting>
  <conditionalFormatting sqref="H11:H15 J11:J15 O11:O15">
    <cfRule type="cellIs" dxfId="107" priority="6" operator="lessThan">
      <formula>0</formula>
    </cfRule>
  </conditionalFormatting>
  <conditionalFormatting sqref="H16:H17 J16:J17 O16:O17">
    <cfRule type="cellIs" dxfId="106" priority="5" operator="lessThan">
      <formula>0</formula>
    </cfRule>
  </conditionalFormatting>
  <conditionalFormatting sqref="D11:E17 G11:J17 L11:L17 N11:O17">
    <cfRule type="cellIs" dxfId="105" priority="4" operator="equal">
      <formula>0</formula>
    </cfRule>
  </conditionalFormatting>
  <conditionalFormatting sqref="F11:F17">
    <cfRule type="cellIs" dxfId="104" priority="3" operator="equal">
      <formula>0</formula>
    </cfRule>
  </conditionalFormatting>
  <conditionalFormatting sqref="K11:K17">
    <cfRule type="cellIs" dxfId="103" priority="2" operator="equal">
      <formula>0</formula>
    </cfRule>
  </conditionalFormatting>
  <conditionalFormatting sqref="M11:M17">
    <cfRule type="cellIs" dxfId="10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>
      <selection activeCell="B32" sqref="B32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44288</v>
      </c>
    </row>
    <row r="2" spans="2:15" ht="14.45" customHeight="1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4"/>
    </row>
    <row r="3" spans="2:15" ht="14.45" customHeight="1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9" t="s">
        <v>37</v>
      </c>
    </row>
    <row r="4" spans="2:15" ht="14.45" customHeight="1">
      <c r="B4" s="182" t="s">
        <v>22</v>
      </c>
      <c r="C4" s="182" t="s">
        <v>1</v>
      </c>
      <c r="D4" s="184" t="s">
        <v>79</v>
      </c>
      <c r="E4" s="185"/>
      <c r="F4" s="185"/>
      <c r="G4" s="185"/>
      <c r="H4" s="186"/>
      <c r="I4" s="185" t="s">
        <v>73</v>
      </c>
      <c r="J4" s="185"/>
      <c r="K4" s="184" t="s">
        <v>80</v>
      </c>
      <c r="L4" s="185"/>
      <c r="M4" s="185"/>
      <c r="N4" s="185"/>
      <c r="O4" s="186"/>
    </row>
    <row r="5" spans="2:15" ht="14.45" customHeight="1">
      <c r="B5" s="183"/>
      <c r="C5" s="183"/>
      <c r="D5" s="196" t="s">
        <v>81</v>
      </c>
      <c r="E5" s="197"/>
      <c r="F5" s="197"/>
      <c r="G5" s="197"/>
      <c r="H5" s="198"/>
      <c r="I5" s="197" t="s">
        <v>75</v>
      </c>
      <c r="J5" s="197"/>
      <c r="K5" s="196" t="s">
        <v>82</v>
      </c>
      <c r="L5" s="197"/>
      <c r="M5" s="197"/>
      <c r="N5" s="197"/>
      <c r="O5" s="198"/>
    </row>
    <row r="6" spans="2:15" ht="14.45" customHeight="1">
      <c r="B6" s="183"/>
      <c r="C6" s="199"/>
      <c r="D6" s="178">
        <v>2021</v>
      </c>
      <c r="E6" s="179"/>
      <c r="F6" s="187">
        <v>2020</v>
      </c>
      <c r="G6" s="187"/>
      <c r="H6" s="189" t="s">
        <v>23</v>
      </c>
      <c r="I6" s="191">
        <v>2020</v>
      </c>
      <c r="J6" s="178" t="s">
        <v>83</v>
      </c>
      <c r="K6" s="178">
        <v>2021</v>
      </c>
      <c r="L6" s="179"/>
      <c r="M6" s="187">
        <v>2020</v>
      </c>
      <c r="N6" s="179"/>
      <c r="O6" s="169" t="s">
        <v>23</v>
      </c>
    </row>
    <row r="7" spans="2:15" ht="14.45" customHeight="1">
      <c r="B7" s="170" t="s">
        <v>22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4.45" customHeight="1">
      <c r="B8" s="170"/>
      <c r="C8" s="200"/>
      <c r="D8" s="156" t="s">
        <v>26</v>
      </c>
      <c r="E8" s="158" t="s">
        <v>2</v>
      </c>
      <c r="F8" s="157" t="s">
        <v>26</v>
      </c>
      <c r="G8" s="56" t="s">
        <v>2</v>
      </c>
      <c r="H8" s="172" t="s">
        <v>27</v>
      </c>
      <c r="I8" s="57" t="s">
        <v>26</v>
      </c>
      <c r="J8" s="174" t="s">
        <v>84</v>
      </c>
      <c r="K8" s="156" t="s">
        <v>26</v>
      </c>
      <c r="L8" s="55" t="s">
        <v>2</v>
      </c>
      <c r="M8" s="157" t="s">
        <v>26</v>
      </c>
      <c r="N8" s="55" t="s">
        <v>2</v>
      </c>
      <c r="O8" s="176" t="s">
        <v>27</v>
      </c>
    </row>
    <row r="9" spans="2:15" ht="14.45" customHeight="1">
      <c r="B9" s="171"/>
      <c r="C9" s="201"/>
      <c r="D9" s="159" t="s">
        <v>28</v>
      </c>
      <c r="E9" s="160" t="s">
        <v>29</v>
      </c>
      <c r="F9" s="53" t="s">
        <v>28</v>
      </c>
      <c r="G9" s="54" t="s">
        <v>29</v>
      </c>
      <c r="H9" s="173"/>
      <c r="I9" s="58" t="s">
        <v>28</v>
      </c>
      <c r="J9" s="175"/>
      <c r="K9" s="159" t="s">
        <v>28</v>
      </c>
      <c r="L9" s="160" t="s">
        <v>29</v>
      </c>
      <c r="M9" s="53" t="s">
        <v>28</v>
      </c>
      <c r="N9" s="160" t="s">
        <v>29</v>
      </c>
      <c r="O9" s="177"/>
    </row>
    <row r="10" spans="2:15" ht="14.45" customHeight="1">
      <c r="B10" s="74"/>
      <c r="C10" s="67" t="s">
        <v>12</v>
      </c>
      <c r="D10" s="84">
        <v>70</v>
      </c>
      <c r="E10" s="69">
        <v>0.52238805970149249</v>
      </c>
      <c r="F10" s="85">
        <v>74</v>
      </c>
      <c r="G10" s="70">
        <v>0.49333333333333335</v>
      </c>
      <c r="H10" s="71">
        <v>-5.4054054054054057E-2</v>
      </c>
      <c r="I10" s="85">
        <v>127</v>
      </c>
      <c r="J10" s="73">
        <v>-0.44881889763779526</v>
      </c>
      <c r="K10" s="84">
        <v>70</v>
      </c>
      <c r="L10" s="69">
        <v>0.52238805970149249</v>
      </c>
      <c r="M10" s="85">
        <v>74</v>
      </c>
      <c r="N10" s="70">
        <v>0.49333333333333335</v>
      </c>
      <c r="O10" s="71">
        <v>-5.4054054054054057E-2</v>
      </c>
    </row>
    <row r="11" spans="2:15" ht="14.45" customHeight="1">
      <c r="B11" s="74"/>
      <c r="C11" s="75" t="s">
        <v>4</v>
      </c>
      <c r="D11" s="86">
        <v>27</v>
      </c>
      <c r="E11" s="77">
        <v>0.20149253731343283</v>
      </c>
      <c r="F11" s="87">
        <v>29</v>
      </c>
      <c r="G11" s="88">
        <v>0.19333333333333333</v>
      </c>
      <c r="H11" s="79">
        <v>-6.8965517241379337E-2</v>
      </c>
      <c r="I11" s="87">
        <v>68</v>
      </c>
      <c r="J11" s="89">
        <v>-0.60294117647058831</v>
      </c>
      <c r="K11" s="86">
        <v>27</v>
      </c>
      <c r="L11" s="77">
        <v>0.20149253731343283</v>
      </c>
      <c r="M11" s="87">
        <v>29</v>
      </c>
      <c r="N11" s="88">
        <v>0.19333333333333333</v>
      </c>
      <c r="O11" s="79">
        <v>-6.8965517241379337E-2</v>
      </c>
    </row>
    <row r="12" spans="2:15" ht="14.45" customHeight="1">
      <c r="B12" s="74"/>
      <c r="C12" s="75" t="s">
        <v>9</v>
      </c>
      <c r="D12" s="86">
        <v>17</v>
      </c>
      <c r="E12" s="77">
        <v>0.12686567164179105</v>
      </c>
      <c r="F12" s="87">
        <v>27</v>
      </c>
      <c r="G12" s="88">
        <v>0.18</v>
      </c>
      <c r="H12" s="79">
        <v>-0.37037037037037035</v>
      </c>
      <c r="I12" s="87">
        <v>55</v>
      </c>
      <c r="J12" s="89">
        <v>-0.69090909090909092</v>
      </c>
      <c r="K12" s="86">
        <v>17</v>
      </c>
      <c r="L12" s="77">
        <v>0.12686567164179105</v>
      </c>
      <c r="M12" s="87">
        <v>27</v>
      </c>
      <c r="N12" s="88">
        <v>0.18</v>
      </c>
      <c r="O12" s="79">
        <v>-0.37037037037037035</v>
      </c>
    </row>
    <row r="13" spans="2:15" ht="14.45" customHeight="1">
      <c r="B13" s="74"/>
      <c r="C13" s="75" t="s">
        <v>42</v>
      </c>
      <c r="D13" s="86">
        <v>5</v>
      </c>
      <c r="E13" s="77">
        <v>3.7313432835820892E-2</v>
      </c>
      <c r="F13" s="87">
        <v>8</v>
      </c>
      <c r="G13" s="88">
        <v>5.3333333333333337E-2</v>
      </c>
      <c r="H13" s="79">
        <v>-0.375</v>
      </c>
      <c r="I13" s="87">
        <v>6</v>
      </c>
      <c r="J13" s="89">
        <v>-0.16666666666666663</v>
      </c>
      <c r="K13" s="86">
        <v>5</v>
      </c>
      <c r="L13" s="77">
        <v>3.7313432835820892E-2</v>
      </c>
      <c r="M13" s="87">
        <v>8</v>
      </c>
      <c r="N13" s="88">
        <v>5.3333333333333337E-2</v>
      </c>
      <c r="O13" s="79">
        <v>-0.375</v>
      </c>
    </row>
    <row r="14" spans="2:15" ht="14.45" customHeight="1">
      <c r="B14" s="116"/>
      <c r="C14" s="75" t="s">
        <v>3</v>
      </c>
      <c r="D14" s="86">
        <v>4</v>
      </c>
      <c r="E14" s="77">
        <v>2.9850746268656716E-2</v>
      </c>
      <c r="F14" s="87">
        <v>5</v>
      </c>
      <c r="G14" s="88">
        <v>3.3333333333333333E-2</v>
      </c>
      <c r="H14" s="79">
        <v>-0.19999999999999996</v>
      </c>
      <c r="I14" s="87">
        <v>4</v>
      </c>
      <c r="J14" s="89">
        <v>0</v>
      </c>
      <c r="K14" s="86">
        <v>4</v>
      </c>
      <c r="L14" s="77">
        <v>2.9850746268656716E-2</v>
      </c>
      <c r="M14" s="87">
        <v>5</v>
      </c>
      <c r="N14" s="88">
        <v>3.3333333333333333E-2</v>
      </c>
      <c r="O14" s="79">
        <v>-0.19999999999999996</v>
      </c>
    </row>
    <row r="15" spans="2:15" ht="14.45" customHeight="1">
      <c r="B15" s="74"/>
      <c r="C15" s="75" t="s">
        <v>11</v>
      </c>
      <c r="D15" s="86">
        <v>4</v>
      </c>
      <c r="E15" s="77">
        <v>2.9850746268656716E-2</v>
      </c>
      <c r="F15" s="87">
        <v>1</v>
      </c>
      <c r="G15" s="88">
        <v>6.6666666666666671E-3</v>
      </c>
      <c r="H15" s="79">
        <v>3</v>
      </c>
      <c r="I15" s="87">
        <v>13</v>
      </c>
      <c r="J15" s="89">
        <v>-0.69230769230769229</v>
      </c>
      <c r="K15" s="86">
        <v>4</v>
      </c>
      <c r="L15" s="77">
        <v>2.9850746268656716E-2</v>
      </c>
      <c r="M15" s="87">
        <v>1</v>
      </c>
      <c r="N15" s="88">
        <v>6.6666666666666671E-3</v>
      </c>
      <c r="O15" s="79">
        <v>3</v>
      </c>
    </row>
    <row r="16" spans="2:15" ht="14.45" customHeight="1">
      <c r="B16" s="74"/>
      <c r="C16" s="75" t="s">
        <v>66</v>
      </c>
      <c r="D16" s="86">
        <v>3</v>
      </c>
      <c r="E16" s="77">
        <v>2.2388059701492536E-2</v>
      </c>
      <c r="F16" s="87">
        <v>2</v>
      </c>
      <c r="G16" s="88">
        <v>1.3333333333333334E-2</v>
      </c>
      <c r="H16" s="79">
        <v>0.5</v>
      </c>
      <c r="I16" s="87">
        <v>8</v>
      </c>
      <c r="J16" s="89">
        <v>-0.625</v>
      </c>
      <c r="K16" s="86">
        <v>3</v>
      </c>
      <c r="L16" s="77">
        <v>2.2388059701492536E-2</v>
      </c>
      <c r="M16" s="87">
        <v>2</v>
      </c>
      <c r="N16" s="88">
        <v>1.3333333333333334E-2</v>
      </c>
      <c r="O16" s="79">
        <v>0.5</v>
      </c>
    </row>
    <row r="17" spans="2:15" ht="14.45" customHeight="1">
      <c r="B17" s="133"/>
      <c r="C17" s="90" t="s">
        <v>30</v>
      </c>
      <c r="D17" s="91">
        <v>4</v>
      </c>
      <c r="E17" s="92">
        <v>2.9850746268656716E-2</v>
      </c>
      <c r="F17" s="91">
        <v>4</v>
      </c>
      <c r="G17" s="92">
        <v>2.6666666666666668E-2</v>
      </c>
      <c r="H17" s="93">
        <v>0</v>
      </c>
      <c r="I17" s="91">
        <v>31</v>
      </c>
      <c r="J17" s="92">
        <v>0.10197368421052631</v>
      </c>
      <c r="K17" s="91">
        <v>4</v>
      </c>
      <c r="L17" s="92">
        <v>2.9850746268656716E-2</v>
      </c>
      <c r="M17" s="91">
        <v>4</v>
      </c>
      <c r="N17" s="92">
        <v>2.6666666666666668E-2</v>
      </c>
      <c r="O17" s="94">
        <v>0</v>
      </c>
    </row>
    <row r="18" spans="2:15" ht="14.45" customHeight="1">
      <c r="B18" s="26" t="s">
        <v>5</v>
      </c>
      <c r="C18" s="95" t="s">
        <v>31</v>
      </c>
      <c r="D18" s="96">
        <v>134</v>
      </c>
      <c r="E18" s="18">
        <v>1</v>
      </c>
      <c r="F18" s="96">
        <v>150</v>
      </c>
      <c r="G18" s="18">
        <v>1</v>
      </c>
      <c r="H18" s="19">
        <v>-0.10666666666666669</v>
      </c>
      <c r="I18" s="96">
        <v>304</v>
      </c>
      <c r="J18" s="20">
        <v>-0.55921052631578949</v>
      </c>
      <c r="K18" s="96">
        <v>134</v>
      </c>
      <c r="L18" s="18">
        <v>1</v>
      </c>
      <c r="M18" s="96">
        <v>150</v>
      </c>
      <c r="N18" s="20">
        <v>1</v>
      </c>
      <c r="O18" s="22">
        <v>-0.10666666666666669</v>
      </c>
    </row>
    <row r="19" spans="2:15" ht="14.45" customHeight="1">
      <c r="B19" s="74"/>
      <c r="C19" s="67" t="s">
        <v>3</v>
      </c>
      <c r="D19" s="84">
        <v>358</v>
      </c>
      <c r="E19" s="69">
        <v>0.26498889711324947</v>
      </c>
      <c r="F19" s="85">
        <v>339</v>
      </c>
      <c r="G19" s="70">
        <v>0.27516233766233766</v>
      </c>
      <c r="H19" s="71">
        <v>5.6047197640118007E-2</v>
      </c>
      <c r="I19" s="85">
        <v>398</v>
      </c>
      <c r="J19" s="73">
        <v>-0.10050251256281406</v>
      </c>
      <c r="K19" s="84">
        <v>358</v>
      </c>
      <c r="L19" s="69">
        <v>0.26498889711324947</v>
      </c>
      <c r="M19" s="85">
        <v>339</v>
      </c>
      <c r="N19" s="70">
        <v>0.27516233766233766</v>
      </c>
      <c r="O19" s="71">
        <v>5.6047197640118007E-2</v>
      </c>
    </row>
    <row r="20" spans="2:15" ht="14.45" customHeight="1">
      <c r="B20" s="74"/>
      <c r="C20" s="75" t="s">
        <v>8</v>
      </c>
      <c r="D20" s="86">
        <v>311</v>
      </c>
      <c r="E20" s="77">
        <v>0.23019985196150999</v>
      </c>
      <c r="F20" s="87">
        <v>206</v>
      </c>
      <c r="G20" s="88">
        <v>0.16720779220779219</v>
      </c>
      <c r="H20" s="79">
        <v>0.50970873786407767</v>
      </c>
      <c r="I20" s="87">
        <v>303</v>
      </c>
      <c r="J20" s="89">
        <v>2.64026402640265E-2</v>
      </c>
      <c r="K20" s="86">
        <v>311</v>
      </c>
      <c r="L20" s="77">
        <v>0.23019985196150999</v>
      </c>
      <c r="M20" s="87">
        <v>206</v>
      </c>
      <c r="N20" s="88">
        <v>0.16720779220779219</v>
      </c>
      <c r="O20" s="79">
        <v>0.50970873786407767</v>
      </c>
    </row>
    <row r="21" spans="2:15" ht="14.45" customHeight="1">
      <c r="B21" s="74"/>
      <c r="C21" s="75" t="s">
        <v>10</v>
      </c>
      <c r="D21" s="86">
        <v>238</v>
      </c>
      <c r="E21" s="77">
        <v>0.17616580310880828</v>
      </c>
      <c r="F21" s="87">
        <v>163</v>
      </c>
      <c r="G21" s="88">
        <v>0.13230519480519481</v>
      </c>
      <c r="H21" s="79">
        <v>0.46012269938650308</v>
      </c>
      <c r="I21" s="87">
        <v>259</v>
      </c>
      <c r="J21" s="89">
        <v>-8.108108108108103E-2</v>
      </c>
      <c r="K21" s="86">
        <v>238</v>
      </c>
      <c r="L21" s="77">
        <v>0.17616580310880828</v>
      </c>
      <c r="M21" s="87">
        <v>163</v>
      </c>
      <c r="N21" s="88">
        <v>0.13230519480519481</v>
      </c>
      <c r="O21" s="79">
        <v>0.46012269938650308</v>
      </c>
    </row>
    <row r="22" spans="2:15" ht="14.45" customHeight="1">
      <c r="B22" s="74"/>
      <c r="C22" s="75" t="s">
        <v>4</v>
      </c>
      <c r="D22" s="86">
        <v>169</v>
      </c>
      <c r="E22" s="77">
        <v>0.12509252405625462</v>
      </c>
      <c r="F22" s="87">
        <v>231</v>
      </c>
      <c r="G22" s="88">
        <v>0.1875</v>
      </c>
      <c r="H22" s="79">
        <v>-0.26839826839826841</v>
      </c>
      <c r="I22" s="87">
        <v>354</v>
      </c>
      <c r="J22" s="89">
        <v>-0.52259887005649719</v>
      </c>
      <c r="K22" s="86">
        <v>169</v>
      </c>
      <c r="L22" s="77">
        <v>0.12509252405625462</v>
      </c>
      <c r="M22" s="87">
        <v>231</v>
      </c>
      <c r="N22" s="88">
        <v>0.1875</v>
      </c>
      <c r="O22" s="79">
        <v>-0.26839826839826841</v>
      </c>
    </row>
    <row r="23" spans="2:15" ht="14.45" customHeight="1">
      <c r="B23" s="116"/>
      <c r="C23" s="75" t="s">
        <v>9</v>
      </c>
      <c r="D23" s="86">
        <v>147</v>
      </c>
      <c r="E23" s="77">
        <v>0.10880829015544041</v>
      </c>
      <c r="F23" s="87">
        <v>178</v>
      </c>
      <c r="G23" s="88">
        <v>0.14448051948051949</v>
      </c>
      <c r="H23" s="79">
        <v>-0.1741573033707865</v>
      </c>
      <c r="I23" s="87">
        <v>484</v>
      </c>
      <c r="J23" s="89">
        <v>-0.69628099173553726</v>
      </c>
      <c r="K23" s="86">
        <v>147</v>
      </c>
      <c r="L23" s="77">
        <v>0.10880829015544041</v>
      </c>
      <c r="M23" s="87">
        <v>178</v>
      </c>
      <c r="N23" s="88">
        <v>0.14448051948051949</v>
      </c>
      <c r="O23" s="79">
        <v>-0.1741573033707865</v>
      </c>
    </row>
    <row r="24" spans="2:15" ht="14.45" customHeight="1">
      <c r="B24" s="74"/>
      <c r="C24" s="75" t="s">
        <v>11</v>
      </c>
      <c r="D24" s="86">
        <v>67</v>
      </c>
      <c r="E24" s="77">
        <v>4.9592894152479645E-2</v>
      </c>
      <c r="F24" s="87">
        <v>52</v>
      </c>
      <c r="G24" s="88">
        <v>4.2207792207792208E-2</v>
      </c>
      <c r="H24" s="79">
        <v>0.28846153846153855</v>
      </c>
      <c r="I24" s="87">
        <v>75</v>
      </c>
      <c r="J24" s="89">
        <v>-0.10666666666666669</v>
      </c>
      <c r="K24" s="86">
        <v>67</v>
      </c>
      <c r="L24" s="77">
        <v>4.9592894152479645E-2</v>
      </c>
      <c r="M24" s="87">
        <v>52</v>
      </c>
      <c r="N24" s="88">
        <v>4.2207792207792208E-2</v>
      </c>
      <c r="O24" s="79">
        <v>0.28846153846153855</v>
      </c>
    </row>
    <row r="25" spans="2:15" ht="14.45" customHeight="1">
      <c r="B25" s="74"/>
      <c r="C25" s="75" t="s">
        <v>12</v>
      </c>
      <c r="D25" s="86">
        <v>39</v>
      </c>
      <c r="E25" s="77">
        <v>2.8867505551443375E-2</v>
      </c>
      <c r="F25" s="87">
        <v>48</v>
      </c>
      <c r="G25" s="88">
        <v>3.896103896103896E-2</v>
      </c>
      <c r="H25" s="79">
        <v>-0.1875</v>
      </c>
      <c r="I25" s="87">
        <v>92</v>
      </c>
      <c r="J25" s="89">
        <v>-0.57608695652173914</v>
      </c>
      <c r="K25" s="86">
        <v>39</v>
      </c>
      <c r="L25" s="77">
        <v>2.8867505551443375E-2</v>
      </c>
      <c r="M25" s="87">
        <v>48</v>
      </c>
      <c r="N25" s="88">
        <v>3.896103896103896E-2</v>
      </c>
      <c r="O25" s="79">
        <v>-0.1875</v>
      </c>
    </row>
    <row r="26" spans="2:15" ht="14.45" customHeight="1">
      <c r="B26" s="74"/>
      <c r="C26" s="75" t="s">
        <v>65</v>
      </c>
      <c r="D26" s="86">
        <v>20</v>
      </c>
      <c r="E26" s="77">
        <v>1.4803849000740192E-2</v>
      </c>
      <c r="F26" s="87">
        <v>8</v>
      </c>
      <c r="G26" s="88">
        <v>6.4935064935064939E-3</v>
      </c>
      <c r="H26" s="79">
        <v>1.5</v>
      </c>
      <c r="I26" s="87">
        <v>29</v>
      </c>
      <c r="J26" s="89">
        <v>-0.31034482758620685</v>
      </c>
      <c r="K26" s="86">
        <v>20</v>
      </c>
      <c r="L26" s="77">
        <v>1.4803849000740192E-2</v>
      </c>
      <c r="M26" s="87">
        <v>8</v>
      </c>
      <c r="N26" s="88">
        <v>6.4935064935064939E-3</v>
      </c>
      <c r="O26" s="79">
        <v>1.5</v>
      </c>
    </row>
    <row r="27" spans="2:15" ht="14.45" customHeight="1">
      <c r="B27" s="133"/>
      <c r="C27" s="90" t="s">
        <v>30</v>
      </c>
      <c r="D27" s="91">
        <v>2</v>
      </c>
      <c r="E27" s="92">
        <v>1.4803849000740192E-3</v>
      </c>
      <c r="F27" s="91">
        <v>7</v>
      </c>
      <c r="G27" s="97">
        <v>5.681818181818182E-3</v>
      </c>
      <c r="H27" s="93">
        <v>-0.7142857142857143</v>
      </c>
      <c r="I27" s="91">
        <v>7</v>
      </c>
      <c r="J27" s="98">
        <v>-0.7142857142857143</v>
      </c>
      <c r="K27" s="91">
        <v>2</v>
      </c>
      <c r="L27" s="97">
        <v>1.4803849000740192E-3</v>
      </c>
      <c r="M27" s="91">
        <v>7</v>
      </c>
      <c r="N27" s="97">
        <v>5.681818181818182E-3</v>
      </c>
      <c r="O27" s="94">
        <v>-0.7142857142857143</v>
      </c>
    </row>
    <row r="28" spans="2:15" ht="14.45" customHeight="1">
      <c r="B28" s="25" t="s">
        <v>6</v>
      </c>
      <c r="C28" s="95" t="s">
        <v>31</v>
      </c>
      <c r="D28" s="38">
        <v>1351</v>
      </c>
      <c r="E28" s="18">
        <v>1</v>
      </c>
      <c r="F28" s="38">
        <v>1232</v>
      </c>
      <c r="G28" s="18">
        <v>1</v>
      </c>
      <c r="H28" s="19">
        <v>9.6590909090909172E-2</v>
      </c>
      <c r="I28" s="38">
        <v>2001</v>
      </c>
      <c r="J28" s="20">
        <v>-0.32483758120939532</v>
      </c>
      <c r="K28" s="38">
        <v>1351</v>
      </c>
      <c r="L28" s="18">
        <v>1</v>
      </c>
      <c r="M28" s="38">
        <v>1232</v>
      </c>
      <c r="N28" s="20">
        <v>1</v>
      </c>
      <c r="O28" s="22">
        <v>9.6590909090909172E-2</v>
      </c>
    </row>
    <row r="29" spans="2:15" ht="14.45" customHeight="1">
      <c r="B29" s="25" t="s">
        <v>53</v>
      </c>
      <c r="C29" s="95" t="s">
        <v>31</v>
      </c>
      <c r="D29" s="96">
        <v>0</v>
      </c>
      <c r="E29" s="18">
        <v>0</v>
      </c>
      <c r="F29" s="96">
        <v>0</v>
      </c>
      <c r="G29" s="18">
        <v>0</v>
      </c>
      <c r="H29" s="19"/>
      <c r="I29" s="96">
        <v>1</v>
      </c>
      <c r="J29" s="20">
        <v>-1</v>
      </c>
      <c r="K29" s="96">
        <v>0</v>
      </c>
      <c r="L29" s="18">
        <v>0</v>
      </c>
      <c r="M29" s="96">
        <v>0</v>
      </c>
      <c r="N29" s="20">
        <v>0</v>
      </c>
      <c r="O29" s="22"/>
    </row>
    <row r="30" spans="2:15" ht="14.45" customHeight="1">
      <c r="B30" s="26"/>
      <c r="C30" s="99" t="s">
        <v>31</v>
      </c>
      <c r="D30" s="39">
        <v>1485</v>
      </c>
      <c r="E30" s="13">
        <v>1</v>
      </c>
      <c r="F30" s="39">
        <v>1382</v>
      </c>
      <c r="G30" s="13">
        <v>1</v>
      </c>
      <c r="H30" s="14">
        <v>7.4529667149059398E-2</v>
      </c>
      <c r="I30" s="39">
        <v>2306</v>
      </c>
      <c r="J30" s="15">
        <v>-0.35602775368603645</v>
      </c>
      <c r="K30" s="39">
        <v>1485</v>
      </c>
      <c r="L30" s="13">
        <v>1</v>
      </c>
      <c r="M30" s="39">
        <v>1382</v>
      </c>
      <c r="N30" s="13">
        <v>1</v>
      </c>
      <c r="O30" s="23">
        <v>7.4529667149059398E-2</v>
      </c>
    </row>
    <row r="31" spans="2:15" ht="14.45" customHeight="1">
      <c r="B31" t="s">
        <v>111</v>
      </c>
    </row>
    <row r="32" spans="2:15">
      <c r="B32" s="16" t="s">
        <v>110</v>
      </c>
    </row>
    <row r="34" spans="2:15">
      <c r="B34" s="194" t="s">
        <v>40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24"/>
    </row>
    <row r="35" spans="2:15">
      <c r="B35" s="195" t="s">
        <v>41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9" t="s">
        <v>37</v>
      </c>
    </row>
    <row r="36" spans="2:15" ht="14.45" customHeight="1">
      <c r="B36" s="182" t="s">
        <v>22</v>
      </c>
      <c r="C36" s="182" t="s">
        <v>1</v>
      </c>
      <c r="D36" s="184" t="s">
        <v>79</v>
      </c>
      <c r="E36" s="185"/>
      <c r="F36" s="185"/>
      <c r="G36" s="185"/>
      <c r="H36" s="186"/>
      <c r="I36" s="185" t="s">
        <v>73</v>
      </c>
      <c r="J36" s="185"/>
      <c r="K36" s="184" t="s">
        <v>80</v>
      </c>
      <c r="L36" s="185"/>
      <c r="M36" s="185"/>
      <c r="N36" s="185"/>
      <c r="O36" s="186"/>
    </row>
    <row r="37" spans="2:15" ht="14.45" customHeight="1">
      <c r="B37" s="183"/>
      <c r="C37" s="183"/>
      <c r="D37" s="196" t="s">
        <v>81</v>
      </c>
      <c r="E37" s="197"/>
      <c r="F37" s="197"/>
      <c r="G37" s="197"/>
      <c r="H37" s="198"/>
      <c r="I37" s="197" t="s">
        <v>75</v>
      </c>
      <c r="J37" s="197"/>
      <c r="K37" s="196" t="s">
        <v>82</v>
      </c>
      <c r="L37" s="197"/>
      <c r="M37" s="197"/>
      <c r="N37" s="197"/>
      <c r="O37" s="198"/>
    </row>
    <row r="38" spans="2:15" ht="14.45" customHeight="1">
      <c r="B38" s="183"/>
      <c r="C38" s="199"/>
      <c r="D38" s="178">
        <v>2021</v>
      </c>
      <c r="E38" s="179"/>
      <c r="F38" s="187">
        <v>2020</v>
      </c>
      <c r="G38" s="187"/>
      <c r="H38" s="189" t="s">
        <v>23</v>
      </c>
      <c r="I38" s="191">
        <v>2020</v>
      </c>
      <c r="J38" s="178" t="s">
        <v>83</v>
      </c>
      <c r="K38" s="178">
        <v>2021</v>
      </c>
      <c r="L38" s="179"/>
      <c r="M38" s="187">
        <v>2020</v>
      </c>
      <c r="N38" s="179"/>
      <c r="O38" s="169" t="s">
        <v>23</v>
      </c>
    </row>
    <row r="39" spans="2:15" ht="18.75" customHeight="1">
      <c r="B39" s="170" t="s">
        <v>22</v>
      </c>
      <c r="C39" s="200" t="s">
        <v>25</v>
      </c>
      <c r="D39" s="180"/>
      <c r="E39" s="181"/>
      <c r="F39" s="188"/>
      <c r="G39" s="188"/>
      <c r="H39" s="190"/>
      <c r="I39" s="192"/>
      <c r="J39" s="193"/>
      <c r="K39" s="180"/>
      <c r="L39" s="181"/>
      <c r="M39" s="188"/>
      <c r="N39" s="181"/>
      <c r="O39" s="169"/>
    </row>
    <row r="40" spans="2:15" ht="14.45" customHeight="1">
      <c r="B40" s="170"/>
      <c r="C40" s="200"/>
      <c r="D40" s="156" t="s">
        <v>26</v>
      </c>
      <c r="E40" s="158" t="s">
        <v>2</v>
      </c>
      <c r="F40" s="157" t="s">
        <v>26</v>
      </c>
      <c r="G40" s="56" t="s">
        <v>2</v>
      </c>
      <c r="H40" s="172" t="s">
        <v>27</v>
      </c>
      <c r="I40" s="57" t="s">
        <v>26</v>
      </c>
      <c r="J40" s="174" t="s">
        <v>84</v>
      </c>
      <c r="K40" s="156" t="s">
        <v>26</v>
      </c>
      <c r="L40" s="55" t="s">
        <v>2</v>
      </c>
      <c r="M40" s="157" t="s">
        <v>26</v>
      </c>
      <c r="N40" s="55" t="s">
        <v>2</v>
      </c>
      <c r="O40" s="176" t="s">
        <v>27</v>
      </c>
    </row>
    <row r="41" spans="2:15" ht="25.5">
      <c r="B41" s="171"/>
      <c r="C41" s="201"/>
      <c r="D41" s="159" t="s">
        <v>28</v>
      </c>
      <c r="E41" s="160" t="s">
        <v>29</v>
      </c>
      <c r="F41" s="53" t="s">
        <v>28</v>
      </c>
      <c r="G41" s="54" t="s">
        <v>29</v>
      </c>
      <c r="H41" s="173"/>
      <c r="I41" s="58" t="s">
        <v>28</v>
      </c>
      <c r="J41" s="175"/>
      <c r="K41" s="159" t="s">
        <v>28</v>
      </c>
      <c r="L41" s="160" t="s">
        <v>29</v>
      </c>
      <c r="M41" s="53" t="s">
        <v>28</v>
      </c>
      <c r="N41" s="160" t="s">
        <v>29</v>
      </c>
      <c r="O41" s="177"/>
    </row>
    <row r="42" spans="2:15">
      <c r="B42" s="26" t="s">
        <v>5</v>
      </c>
      <c r="C42" s="95" t="s">
        <v>31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326</v>
      </c>
      <c r="E43" s="69">
        <v>0.29880843263061413</v>
      </c>
      <c r="F43" s="85">
        <v>305</v>
      </c>
      <c r="G43" s="70">
        <v>0.30684104627766601</v>
      </c>
      <c r="H43" s="71">
        <v>6.8852459016393475E-2</v>
      </c>
      <c r="I43" s="85">
        <v>356</v>
      </c>
      <c r="J43" s="73">
        <v>-8.4269662921348298E-2</v>
      </c>
      <c r="K43" s="84">
        <v>326</v>
      </c>
      <c r="L43" s="69">
        <v>0.29880843263061413</v>
      </c>
      <c r="M43" s="85">
        <v>305</v>
      </c>
      <c r="N43" s="70">
        <v>0.30684104627766601</v>
      </c>
      <c r="O43" s="71">
        <v>6.8852459016393475E-2</v>
      </c>
    </row>
    <row r="44" spans="2:15">
      <c r="B44" s="74"/>
      <c r="C44" s="75" t="s">
        <v>8</v>
      </c>
      <c r="D44" s="86">
        <v>274</v>
      </c>
      <c r="E44" s="77">
        <v>0.25114573785517874</v>
      </c>
      <c r="F44" s="87">
        <v>182</v>
      </c>
      <c r="G44" s="88">
        <v>0.18309859154929578</v>
      </c>
      <c r="H44" s="79">
        <v>0.50549450549450547</v>
      </c>
      <c r="I44" s="87">
        <v>231</v>
      </c>
      <c r="J44" s="89">
        <v>0.18614718614718617</v>
      </c>
      <c r="K44" s="86">
        <v>274</v>
      </c>
      <c r="L44" s="77">
        <v>0.25114573785517874</v>
      </c>
      <c r="M44" s="87">
        <v>182</v>
      </c>
      <c r="N44" s="88">
        <v>0.18309859154929578</v>
      </c>
      <c r="O44" s="79">
        <v>0.50549450549450547</v>
      </c>
    </row>
    <row r="45" spans="2:15">
      <c r="B45" s="74"/>
      <c r="C45" s="75" t="s">
        <v>10</v>
      </c>
      <c r="D45" s="86">
        <v>176</v>
      </c>
      <c r="E45" s="77">
        <v>0.16131989000916591</v>
      </c>
      <c r="F45" s="87">
        <v>127</v>
      </c>
      <c r="G45" s="88">
        <v>0.12776659959758552</v>
      </c>
      <c r="H45" s="79">
        <v>0.38582677165354329</v>
      </c>
      <c r="I45" s="87">
        <v>123</v>
      </c>
      <c r="J45" s="89">
        <v>0.43089430894308944</v>
      </c>
      <c r="K45" s="86">
        <v>176</v>
      </c>
      <c r="L45" s="77">
        <v>0.16131989000916591</v>
      </c>
      <c r="M45" s="87">
        <v>127</v>
      </c>
      <c r="N45" s="88">
        <v>0.12776659959758552</v>
      </c>
      <c r="O45" s="79">
        <v>0.38582677165354329</v>
      </c>
    </row>
    <row r="46" spans="2:15">
      <c r="B46" s="74"/>
      <c r="C46" s="75" t="s">
        <v>4</v>
      </c>
      <c r="D46" s="86">
        <v>114</v>
      </c>
      <c r="E46" s="77">
        <v>0.10449129239230064</v>
      </c>
      <c r="F46" s="87">
        <v>184</v>
      </c>
      <c r="G46" s="88">
        <v>0.18511066398390341</v>
      </c>
      <c r="H46" s="79">
        <v>-0.38043478260869568</v>
      </c>
      <c r="I46" s="87">
        <v>279</v>
      </c>
      <c r="J46" s="89">
        <v>-0.59139784946236551</v>
      </c>
      <c r="K46" s="86">
        <v>114</v>
      </c>
      <c r="L46" s="77">
        <v>0.10449129239230064</v>
      </c>
      <c r="M46" s="87">
        <v>184</v>
      </c>
      <c r="N46" s="88">
        <v>0.18511066398390341</v>
      </c>
      <c r="O46" s="79">
        <v>-0.38043478260869568</v>
      </c>
    </row>
    <row r="47" spans="2:15">
      <c r="B47" s="116"/>
      <c r="C47" s="75" t="s">
        <v>9</v>
      </c>
      <c r="D47" s="86">
        <v>104</v>
      </c>
      <c r="E47" s="77">
        <v>9.5325389550870762E-2</v>
      </c>
      <c r="F47" s="87">
        <v>106</v>
      </c>
      <c r="G47" s="88">
        <v>0.10663983903420524</v>
      </c>
      <c r="H47" s="79">
        <v>-1.8867924528301883E-2</v>
      </c>
      <c r="I47" s="87">
        <v>415</v>
      </c>
      <c r="J47" s="89">
        <v>-0.74939759036144582</v>
      </c>
      <c r="K47" s="86">
        <v>104</v>
      </c>
      <c r="L47" s="77">
        <v>9.5325389550870762E-2</v>
      </c>
      <c r="M47" s="87">
        <v>106</v>
      </c>
      <c r="N47" s="88">
        <v>0.10663983903420524</v>
      </c>
      <c r="O47" s="79">
        <v>-1.8867924528301883E-2</v>
      </c>
    </row>
    <row r="48" spans="2:15">
      <c r="B48" s="74"/>
      <c r="C48" s="75" t="s">
        <v>11</v>
      </c>
      <c r="D48" s="86">
        <v>50</v>
      </c>
      <c r="E48" s="77">
        <v>4.5829514207149404E-2</v>
      </c>
      <c r="F48" s="87">
        <v>38</v>
      </c>
      <c r="G48" s="88">
        <v>3.8229376257545272E-2</v>
      </c>
      <c r="H48" s="79">
        <v>0.31578947368421062</v>
      </c>
      <c r="I48" s="87">
        <v>36</v>
      </c>
      <c r="J48" s="89">
        <v>0.38888888888888884</v>
      </c>
      <c r="K48" s="86">
        <v>50</v>
      </c>
      <c r="L48" s="77">
        <v>4.5829514207149404E-2</v>
      </c>
      <c r="M48" s="87">
        <v>38</v>
      </c>
      <c r="N48" s="88">
        <v>3.8229376257545272E-2</v>
      </c>
      <c r="O48" s="79">
        <v>0.31578947368421062</v>
      </c>
    </row>
    <row r="49" spans="2:15">
      <c r="B49" s="74"/>
      <c r="C49" s="75" t="s">
        <v>12</v>
      </c>
      <c r="D49" s="86">
        <v>27</v>
      </c>
      <c r="E49" s="77">
        <v>2.4747937671860679E-2</v>
      </c>
      <c r="F49" s="87">
        <v>44</v>
      </c>
      <c r="G49" s="88">
        <v>4.4265593561368208E-2</v>
      </c>
      <c r="H49" s="79">
        <v>-0.38636363636363635</v>
      </c>
      <c r="I49" s="87">
        <v>82</v>
      </c>
      <c r="J49" s="89">
        <v>-0.6707317073170731</v>
      </c>
      <c r="K49" s="86">
        <v>27</v>
      </c>
      <c r="L49" s="77">
        <v>2.4747937671860679E-2</v>
      </c>
      <c r="M49" s="87">
        <v>44</v>
      </c>
      <c r="N49" s="88">
        <v>4.4265593561368208E-2</v>
      </c>
      <c r="O49" s="79">
        <v>-0.38636363636363635</v>
      </c>
    </row>
    <row r="50" spans="2:15">
      <c r="B50" s="74"/>
      <c r="C50" s="75" t="s">
        <v>65</v>
      </c>
      <c r="D50" s="86">
        <v>20</v>
      </c>
      <c r="E50" s="77">
        <v>1.8331805682859761E-2</v>
      </c>
      <c r="F50" s="87">
        <v>8</v>
      </c>
      <c r="G50" s="88">
        <v>8.0482897384305842E-3</v>
      </c>
      <c r="H50" s="79">
        <v>1.5</v>
      </c>
      <c r="I50" s="87">
        <v>29</v>
      </c>
      <c r="J50" s="89">
        <v>-0.31034482758620685</v>
      </c>
      <c r="K50" s="86">
        <v>20</v>
      </c>
      <c r="L50" s="77">
        <v>1.8331805682859761E-2</v>
      </c>
      <c r="M50" s="87">
        <v>8</v>
      </c>
      <c r="N50" s="88">
        <v>8.0482897384305842E-3</v>
      </c>
      <c r="O50" s="79">
        <v>1.5</v>
      </c>
    </row>
    <row r="51" spans="2:15">
      <c r="B51" s="133"/>
      <c r="C51" s="90" t="s">
        <v>30</v>
      </c>
      <c r="D51" s="91">
        <v>0</v>
      </c>
      <c r="E51" s="92">
        <v>0</v>
      </c>
      <c r="F51" s="91">
        <v>0</v>
      </c>
      <c r="G51" s="97">
        <v>0</v>
      </c>
      <c r="H51" s="93"/>
      <c r="I51" s="91">
        <v>0</v>
      </c>
      <c r="J51" s="98"/>
      <c r="K51" s="91">
        <v>0</v>
      </c>
      <c r="L51" s="97">
        <v>0</v>
      </c>
      <c r="M51" s="91">
        <v>0</v>
      </c>
      <c r="N51" s="97">
        <v>0</v>
      </c>
      <c r="O51" s="94"/>
    </row>
    <row r="52" spans="2:15">
      <c r="B52" s="25" t="s">
        <v>6</v>
      </c>
      <c r="C52" s="95" t="s">
        <v>31</v>
      </c>
      <c r="D52" s="38">
        <v>1091</v>
      </c>
      <c r="E52" s="18">
        <v>1</v>
      </c>
      <c r="F52" s="38">
        <v>994</v>
      </c>
      <c r="G52" s="18">
        <v>1</v>
      </c>
      <c r="H52" s="19">
        <v>9.7585513078470854E-2</v>
      </c>
      <c r="I52" s="38">
        <v>1551</v>
      </c>
      <c r="J52" s="20">
        <v>-0.29658284977433913</v>
      </c>
      <c r="K52" s="38">
        <v>1091</v>
      </c>
      <c r="L52" s="18">
        <v>1</v>
      </c>
      <c r="M52" s="38">
        <v>994</v>
      </c>
      <c r="N52" s="20">
        <v>1</v>
      </c>
      <c r="O52" s="22">
        <v>9.7585513078470854E-2</v>
      </c>
    </row>
    <row r="53" spans="2:15">
      <c r="B53" s="25" t="s">
        <v>53</v>
      </c>
      <c r="C53" s="95" t="s">
        <v>31</v>
      </c>
      <c r="D53" s="96">
        <v>0</v>
      </c>
      <c r="E53" s="18">
        <v>1</v>
      </c>
      <c r="F53" s="96">
        <v>0</v>
      </c>
      <c r="G53" s="18">
        <v>1</v>
      </c>
      <c r="H53" s="19"/>
      <c r="I53" s="96">
        <v>0</v>
      </c>
      <c r="J53" s="20"/>
      <c r="K53" s="96">
        <v>0</v>
      </c>
      <c r="L53" s="18">
        <v>1</v>
      </c>
      <c r="M53" s="96">
        <v>0</v>
      </c>
      <c r="N53" s="18">
        <v>1</v>
      </c>
      <c r="O53" s="22"/>
    </row>
    <row r="54" spans="2:15">
      <c r="B54" s="26"/>
      <c r="C54" s="99" t="s">
        <v>31</v>
      </c>
      <c r="D54" s="39">
        <v>1091</v>
      </c>
      <c r="E54" s="13">
        <v>1</v>
      </c>
      <c r="F54" s="39">
        <v>994</v>
      </c>
      <c r="G54" s="13">
        <v>1</v>
      </c>
      <c r="H54" s="14">
        <v>9.7585513078470854E-2</v>
      </c>
      <c r="I54" s="39">
        <v>1551</v>
      </c>
      <c r="J54" s="15">
        <v>-0.29658284977433913</v>
      </c>
      <c r="K54" s="39">
        <v>1091</v>
      </c>
      <c r="L54" s="13">
        <v>1</v>
      </c>
      <c r="M54" s="39">
        <v>994</v>
      </c>
      <c r="N54" s="13">
        <v>1</v>
      </c>
      <c r="O54" s="23">
        <v>9.7585513078470854E-2</v>
      </c>
    </row>
    <row r="55" spans="2:15">
      <c r="B55" s="36" t="s">
        <v>44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4" t="s">
        <v>51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24"/>
    </row>
    <row r="58" spans="2:15">
      <c r="B58" s="195" t="s">
        <v>52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9" t="s">
        <v>37</v>
      </c>
    </row>
    <row r="59" spans="2:15">
      <c r="B59" s="182" t="s">
        <v>22</v>
      </c>
      <c r="C59" s="182" t="s">
        <v>1</v>
      </c>
      <c r="D59" s="184" t="s">
        <v>79</v>
      </c>
      <c r="E59" s="185"/>
      <c r="F59" s="185"/>
      <c r="G59" s="185"/>
      <c r="H59" s="186"/>
      <c r="I59" s="185" t="s">
        <v>73</v>
      </c>
      <c r="J59" s="185"/>
      <c r="K59" s="184" t="s">
        <v>80</v>
      </c>
      <c r="L59" s="185"/>
      <c r="M59" s="185"/>
      <c r="N59" s="185"/>
      <c r="O59" s="186"/>
    </row>
    <row r="60" spans="2:15">
      <c r="B60" s="183"/>
      <c r="C60" s="183"/>
      <c r="D60" s="196" t="s">
        <v>81</v>
      </c>
      <c r="E60" s="197"/>
      <c r="F60" s="197"/>
      <c r="G60" s="197"/>
      <c r="H60" s="198"/>
      <c r="I60" s="197" t="s">
        <v>75</v>
      </c>
      <c r="J60" s="197"/>
      <c r="K60" s="196" t="s">
        <v>82</v>
      </c>
      <c r="L60" s="197"/>
      <c r="M60" s="197"/>
      <c r="N60" s="197"/>
      <c r="O60" s="198"/>
    </row>
    <row r="61" spans="2:15" ht="15" customHeight="1">
      <c r="B61" s="183"/>
      <c r="C61" s="199"/>
      <c r="D61" s="178">
        <v>2021</v>
      </c>
      <c r="E61" s="179"/>
      <c r="F61" s="187">
        <v>2020</v>
      </c>
      <c r="G61" s="187"/>
      <c r="H61" s="189" t="s">
        <v>23</v>
      </c>
      <c r="I61" s="191">
        <v>2020</v>
      </c>
      <c r="J61" s="178" t="s">
        <v>83</v>
      </c>
      <c r="K61" s="178">
        <v>2021</v>
      </c>
      <c r="L61" s="179"/>
      <c r="M61" s="187">
        <v>2020</v>
      </c>
      <c r="N61" s="179"/>
      <c r="O61" s="169" t="s">
        <v>23</v>
      </c>
    </row>
    <row r="62" spans="2:15" ht="14.45" customHeight="1">
      <c r="B62" s="170" t="s">
        <v>22</v>
      </c>
      <c r="C62" s="200" t="s">
        <v>25</v>
      </c>
      <c r="D62" s="180"/>
      <c r="E62" s="181"/>
      <c r="F62" s="188"/>
      <c r="G62" s="188"/>
      <c r="H62" s="190"/>
      <c r="I62" s="192"/>
      <c r="J62" s="193"/>
      <c r="K62" s="180"/>
      <c r="L62" s="181"/>
      <c r="M62" s="188"/>
      <c r="N62" s="181"/>
      <c r="O62" s="169"/>
    </row>
    <row r="63" spans="2:15" ht="15" customHeight="1">
      <c r="B63" s="170"/>
      <c r="C63" s="200"/>
      <c r="D63" s="156" t="s">
        <v>26</v>
      </c>
      <c r="E63" s="158" t="s">
        <v>2</v>
      </c>
      <c r="F63" s="157" t="s">
        <v>26</v>
      </c>
      <c r="G63" s="56" t="s">
        <v>2</v>
      </c>
      <c r="H63" s="172" t="s">
        <v>27</v>
      </c>
      <c r="I63" s="57" t="s">
        <v>26</v>
      </c>
      <c r="J63" s="174" t="s">
        <v>84</v>
      </c>
      <c r="K63" s="156" t="s">
        <v>26</v>
      </c>
      <c r="L63" s="55" t="s">
        <v>2</v>
      </c>
      <c r="M63" s="157" t="s">
        <v>26</v>
      </c>
      <c r="N63" s="55" t="s">
        <v>2</v>
      </c>
      <c r="O63" s="176" t="s">
        <v>27</v>
      </c>
    </row>
    <row r="64" spans="2:15" ht="14.25" customHeight="1">
      <c r="B64" s="171"/>
      <c r="C64" s="201"/>
      <c r="D64" s="159" t="s">
        <v>28</v>
      </c>
      <c r="E64" s="160" t="s">
        <v>29</v>
      </c>
      <c r="F64" s="53" t="s">
        <v>28</v>
      </c>
      <c r="G64" s="54" t="s">
        <v>29</v>
      </c>
      <c r="H64" s="173"/>
      <c r="I64" s="58" t="s">
        <v>28</v>
      </c>
      <c r="J64" s="175"/>
      <c r="K64" s="159" t="s">
        <v>28</v>
      </c>
      <c r="L64" s="160" t="s">
        <v>29</v>
      </c>
      <c r="M64" s="53" t="s">
        <v>28</v>
      </c>
      <c r="N64" s="160" t="s">
        <v>29</v>
      </c>
      <c r="O64" s="177"/>
    </row>
    <row r="65" spans="2:15">
      <c r="B65" s="74"/>
      <c r="C65" s="67" t="s">
        <v>12</v>
      </c>
      <c r="D65" s="84">
        <v>70</v>
      </c>
      <c r="E65" s="69">
        <v>0.52238805970149249</v>
      </c>
      <c r="F65" s="85">
        <v>74</v>
      </c>
      <c r="G65" s="70">
        <v>0.49333333333333335</v>
      </c>
      <c r="H65" s="71">
        <v>-5.4054054054054057E-2</v>
      </c>
      <c r="I65" s="84">
        <v>127</v>
      </c>
      <c r="J65" s="73">
        <v>-0.44881889763779526</v>
      </c>
      <c r="K65" s="84">
        <v>70</v>
      </c>
      <c r="L65" s="69">
        <v>0.52238805970149249</v>
      </c>
      <c r="M65" s="85">
        <v>74</v>
      </c>
      <c r="N65" s="70">
        <v>0.49333333333333335</v>
      </c>
      <c r="O65" s="71">
        <v>-5.4054054054054057E-2</v>
      </c>
    </row>
    <row r="66" spans="2:15">
      <c r="B66" s="74"/>
      <c r="C66" s="75" t="s">
        <v>4</v>
      </c>
      <c r="D66" s="86">
        <v>27</v>
      </c>
      <c r="E66" s="77">
        <v>0.20149253731343283</v>
      </c>
      <c r="F66" s="87">
        <v>29</v>
      </c>
      <c r="G66" s="88">
        <v>0.19333333333333333</v>
      </c>
      <c r="H66" s="79">
        <v>-6.8965517241379337E-2</v>
      </c>
      <c r="I66" s="86">
        <v>68</v>
      </c>
      <c r="J66" s="89">
        <v>-0.60294117647058831</v>
      </c>
      <c r="K66" s="86">
        <v>27</v>
      </c>
      <c r="L66" s="77">
        <v>0.20149253731343283</v>
      </c>
      <c r="M66" s="87">
        <v>29</v>
      </c>
      <c r="N66" s="88">
        <v>0.19333333333333333</v>
      </c>
      <c r="O66" s="79">
        <v>-6.8965517241379337E-2</v>
      </c>
    </row>
    <row r="67" spans="2:15">
      <c r="B67" s="74"/>
      <c r="C67" s="75" t="s">
        <v>9</v>
      </c>
      <c r="D67" s="86">
        <v>17</v>
      </c>
      <c r="E67" s="77">
        <v>0.12686567164179105</v>
      </c>
      <c r="F67" s="87">
        <v>27</v>
      </c>
      <c r="G67" s="88">
        <v>0.18</v>
      </c>
      <c r="H67" s="79">
        <v>-0.37037037037037035</v>
      </c>
      <c r="I67" s="87"/>
      <c r="J67" s="89"/>
      <c r="K67" s="86">
        <v>17</v>
      </c>
      <c r="L67" s="77">
        <v>0.12686567164179105</v>
      </c>
      <c r="M67" s="87">
        <v>27</v>
      </c>
      <c r="N67" s="88">
        <v>0.18</v>
      </c>
      <c r="O67" s="79">
        <v>-0.37037037037037035</v>
      </c>
    </row>
    <row r="68" spans="2:15" ht="14.45" customHeight="1">
      <c r="B68" s="74"/>
      <c r="C68" s="75" t="s">
        <v>42</v>
      </c>
      <c r="D68" s="86">
        <v>5</v>
      </c>
      <c r="E68" s="77">
        <v>3.7313432835820892E-2</v>
      </c>
      <c r="F68" s="87">
        <v>8</v>
      </c>
      <c r="G68" s="88">
        <v>5.3333333333333337E-2</v>
      </c>
      <c r="H68" s="79">
        <v>-0.375</v>
      </c>
      <c r="I68" s="87"/>
      <c r="J68" s="89"/>
      <c r="K68" s="86">
        <v>5</v>
      </c>
      <c r="L68" s="77">
        <v>3.7313432835820892E-2</v>
      </c>
      <c r="M68" s="87">
        <v>8</v>
      </c>
      <c r="N68" s="88">
        <v>5.3333333333333337E-2</v>
      </c>
      <c r="O68" s="79">
        <v>-0.375</v>
      </c>
    </row>
    <row r="69" spans="2:15" ht="14.45" customHeight="1">
      <c r="B69" s="116"/>
      <c r="C69" s="75" t="s">
        <v>3</v>
      </c>
      <c r="D69" s="86">
        <v>4</v>
      </c>
      <c r="E69" s="77">
        <v>2.9850746268656716E-2</v>
      </c>
      <c r="F69" s="87">
        <v>5</v>
      </c>
      <c r="G69" s="88">
        <v>3.3333333333333333E-2</v>
      </c>
      <c r="H69" s="79">
        <v>-0.19999999999999996</v>
      </c>
      <c r="I69" s="87">
        <v>4</v>
      </c>
      <c r="J69" s="89">
        <v>0</v>
      </c>
      <c r="K69" s="86">
        <v>4</v>
      </c>
      <c r="L69" s="77">
        <v>2.9850746268656716E-2</v>
      </c>
      <c r="M69" s="87">
        <v>5</v>
      </c>
      <c r="N69" s="88">
        <v>3.3333333333333333E-2</v>
      </c>
      <c r="O69" s="79">
        <v>-0.19999999999999996</v>
      </c>
    </row>
    <row r="70" spans="2:15" ht="14.45" customHeight="1">
      <c r="B70" s="74"/>
      <c r="C70" s="75" t="s">
        <v>11</v>
      </c>
      <c r="D70" s="86">
        <v>4</v>
      </c>
      <c r="E70" s="77">
        <v>2.9850746268656716E-2</v>
      </c>
      <c r="F70" s="87">
        <v>1</v>
      </c>
      <c r="G70" s="88">
        <v>6.6666666666666671E-3</v>
      </c>
      <c r="H70" s="79">
        <v>3</v>
      </c>
      <c r="I70" s="87">
        <v>13</v>
      </c>
      <c r="J70" s="89">
        <v>-0.69230769230769229</v>
      </c>
      <c r="K70" s="86">
        <v>4</v>
      </c>
      <c r="L70" s="77">
        <v>2.9850746268656716E-2</v>
      </c>
      <c r="M70" s="87">
        <v>1</v>
      </c>
      <c r="N70" s="88">
        <v>6.6666666666666671E-3</v>
      </c>
      <c r="O70" s="79">
        <v>3</v>
      </c>
    </row>
    <row r="71" spans="2:15" ht="14.45" customHeight="1">
      <c r="B71" s="74"/>
      <c r="C71" s="75" t="s">
        <v>66</v>
      </c>
      <c r="D71" s="86">
        <v>3</v>
      </c>
      <c r="E71" s="77">
        <v>2.2388059701492536E-2</v>
      </c>
      <c r="F71" s="87">
        <v>2</v>
      </c>
      <c r="G71" s="88">
        <v>1.3333333333333334E-2</v>
      </c>
      <c r="H71" s="79">
        <v>0.5</v>
      </c>
      <c r="I71" s="87">
        <v>8</v>
      </c>
      <c r="J71" s="89">
        <v>-0.625</v>
      </c>
      <c r="K71" s="86">
        <v>3</v>
      </c>
      <c r="L71" s="77">
        <v>2.2388059701492536E-2</v>
      </c>
      <c r="M71" s="87">
        <v>2</v>
      </c>
      <c r="N71" s="88">
        <v>1.3333333333333334E-2</v>
      </c>
      <c r="O71" s="79">
        <v>0.5</v>
      </c>
    </row>
    <row r="72" spans="2:15">
      <c r="B72" s="74"/>
      <c r="C72" s="90" t="s">
        <v>30</v>
      </c>
      <c r="D72" s="91">
        <v>4</v>
      </c>
      <c r="E72" s="92">
        <v>2.9850746268656716E-2</v>
      </c>
      <c r="F72" s="91">
        <v>4</v>
      </c>
      <c r="G72" s="97">
        <v>2.6666666666666668E-2</v>
      </c>
      <c r="H72" s="93">
        <v>0</v>
      </c>
      <c r="I72" s="91">
        <v>23</v>
      </c>
      <c r="J72" s="98">
        <v>-0.82608695652173914</v>
      </c>
      <c r="K72" s="91">
        <v>4</v>
      </c>
      <c r="L72" s="97">
        <v>2.9850746268656716E-2</v>
      </c>
      <c r="M72" s="91">
        <v>4</v>
      </c>
      <c r="N72" s="97">
        <v>2.6666666666666668E-2</v>
      </c>
      <c r="O72" s="94">
        <v>0</v>
      </c>
    </row>
    <row r="73" spans="2:15" ht="15" customHeight="1">
      <c r="B73" s="26" t="s">
        <v>5</v>
      </c>
      <c r="C73" s="95" t="s">
        <v>31</v>
      </c>
      <c r="D73" s="38">
        <v>134</v>
      </c>
      <c r="E73" s="18">
        <v>1</v>
      </c>
      <c r="F73" s="38">
        <v>150</v>
      </c>
      <c r="G73" s="18">
        <v>1</v>
      </c>
      <c r="H73" s="19">
        <v>-0.10666666666666669</v>
      </c>
      <c r="I73" s="38">
        <v>243</v>
      </c>
      <c r="J73" s="20">
        <v>-8.0357344330827427</v>
      </c>
      <c r="K73" s="38">
        <v>134</v>
      </c>
      <c r="L73" s="18">
        <v>1</v>
      </c>
      <c r="M73" s="38">
        <v>150</v>
      </c>
      <c r="N73" s="20">
        <v>1</v>
      </c>
      <c r="O73" s="22">
        <v>-0.10666666666666669</v>
      </c>
    </row>
    <row r="74" spans="2:15">
      <c r="B74" s="74"/>
      <c r="C74" s="67" t="s">
        <v>10</v>
      </c>
      <c r="D74" s="84">
        <v>62</v>
      </c>
      <c r="E74" s="69">
        <v>0.23846153846153847</v>
      </c>
      <c r="F74" s="85">
        <v>36</v>
      </c>
      <c r="G74" s="70">
        <v>0.15126050420168066</v>
      </c>
      <c r="H74" s="71">
        <v>0.72222222222222232</v>
      </c>
      <c r="I74" s="85">
        <v>136</v>
      </c>
      <c r="J74" s="73">
        <v>-0.54411764705882359</v>
      </c>
      <c r="K74" s="84">
        <v>62</v>
      </c>
      <c r="L74" s="69">
        <v>0.23846153846153847</v>
      </c>
      <c r="M74" s="85">
        <v>36</v>
      </c>
      <c r="N74" s="70">
        <v>0.15126050420168066</v>
      </c>
      <c r="O74" s="71">
        <v>0.72222222222222232</v>
      </c>
    </row>
    <row r="75" spans="2:15" ht="15" customHeight="1">
      <c r="B75" s="74"/>
      <c r="C75" s="75" t="s">
        <v>4</v>
      </c>
      <c r="D75" s="86">
        <v>55</v>
      </c>
      <c r="E75" s="77">
        <v>0.21153846153846154</v>
      </c>
      <c r="F75" s="87">
        <v>47</v>
      </c>
      <c r="G75" s="88">
        <v>0.19747899159663865</v>
      </c>
      <c r="H75" s="79">
        <v>0.17021276595744683</v>
      </c>
      <c r="I75" s="87">
        <v>75</v>
      </c>
      <c r="J75" s="89">
        <v>-0.26666666666666672</v>
      </c>
      <c r="K75" s="86">
        <v>55</v>
      </c>
      <c r="L75" s="77">
        <v>0.21153846153846154</v>
      </c>
      <c r="M75" s="87">
        <v>47</v>
      </c>
      <c r="N75" s="88">
        <v>0.19747899159663865</v>
      </c>
      <c r="O75" s="79">
        <v>0.17021276595744683</v>
      </c>
    </row>
    <row r="76" spans="2:15">
      <c r="B76" s="74"/>
      <c r="C76" s="75" t="s">
        <v>9</v>
      </c>
      <c r="D76" s="86">
        <v>43</v>
      </c>
      <c r="E76" s="77">
        <v>0.16538461538461538</v>
      </c>
      <c r="F76" s="87">
        <v>72</v>
      </c>
      <c r="G76" s="88">
        <v>0.30252100840336132</v>
      </c>
      <c r="H76" s="79">
        <v>-0.40277777777777779</v>
      </c>
      <c r="I76" s="87">
        <v>69</v>
      </c>
      <c r="J76" s="89">
        <v>-0.37681159420289856</v>
      </c>
      <c r="K76" s="86">
        <v>43</v>
      </c>
      <c r="L76" s="77">
        <v>0.16538461538461538</v>
      </c>
      <c r="M76" s="87">
        <v>72</v>
      </c>
      <c r="N76" s="88">
        <v>0.30252100840336132</v>
      </c>
      <c r="O76" s="79">
        <v>-0.40277777777777779</v>
      </c>
    </row>
    <row r="77" spans="2:15" ht="15" customHeight="1">
      <c r="B77" s="74"/>
      <c r="C77" s="75" t="s">
        <v>8</v>
      </c>
      <c r="D77" s="86">
        <v>37</v>
      </c>
      <c r="E77" s="77">
        <v>0.1423076923076923</v>
      </c>
      <c r="F77" s="87">
        <v>24</v>
      </c>
      <c r="G77" s="88">
        <v>0.10084033613445378</v>
      </c>
      <c r="H77" s="79">
        <v>0.54166666666666674</v>
      </c>
      <c r="I77" s="87">
        <v>72</v>
      </c>
      <c r="J77" s="89">
        <v>-0.48611111111111116</v>
      </c>
      <c r="K77" s="86">
        <v>37</v>
      </c>
      <c r="L77" s="77">
        <v>0.1423076923076923</v>
      </c>
      <c r="M77" s="87">
        <v>24</v>
      </c>
      <c r="N77" s="88">
        <v>0.10084033613445378</v>
      </c>
      <c r="O77" s="79">
        <v>0.54166666666666674</v>
      </c>
    </row>
    <row r="78" spans="2:15">
      <c r="B78" s="116"/>
      <c r="C78" s="75" t="s">
        <v>3</v>
      </c>
      <c r="D78" s="86">
        <v>32</v>
      </c>
      <c r="E78" s="77">
        <v>0.12307692307692308</v>
      </c>
      <c r="F78" s="87">
        <v>34</v>
      </c>
      <c r="G78" s="88">
        <v>0.14285714285714285</v>
      </c>
      <c r="H78" s="79">
        <v>-5.8823529411764719E-2</v>
      </c>
      <c r="I78" s="87">
        <v>42</v>
      </c>
      <c r="J78" s="89">
        <v>-0.23809523809523814</v>
      </c>
      <c r="K78" s="86">
        <v>32</v>
      </c>
      <c r="L78" s="77">
        <v>0.12307692307692308</v>
      </c>
      <c r="M78" s="87">
        <v>34</v>
      </c>
      <c r="N78" s="88">
        <v>0.14285714285714285</v>
      </c>
      <c r="O78" s="79">
        <v>-5.8823529411764719E-2</v>
      </c>
    </row>
    <row r="79" spans="2:15" ht="15" customHeight="1">
      <c r="B79" s="74"/>
      <c r="C79" s="75" t="s">
        <v>11</v>
      </c>
      <c r="D79" s="86">
        <v>17</v>
      </c>
      <c r="E79" s="77">
        <v>6.5384615384615388E-2</v>
      </c>
      <c r="F79" s="87">
        <v>14</v>
      </c>
      <c r="G79" s="88">
        <v>5.8823529411764705E-2</v>
      </c>
      <c r="H79" s="79">
        <v>0.21428571428571419</v>
      </c>
      <c r="I79" s="87">
        <v>39</v>
      </c>
      <c r="J79" s="89">
        <v>-0.5641025641025641</v>
      </c>
      <c r="K79" s="86">
        <v>17</v>
      </c>
      <c r="L79" s="77">
        <v>6.5384615384615388E-2</v>
      </c>
      <c r="M79" s="87">
        <v>14</v>
      </c>
      <c r="N79" s="88">
        <v>5.8823529411764705E-2</v>
      </c>
      <c r="O79" s="79">
        <v>0.21428571428571419</v>
      </c>
    </row>
    <row r="80" spans="2:15" ht="15" customHeight="1">
      <c r="B80" s="74"/>
      <c r="C80" s="75" t="s">
        <v>12</v>
      </c>
      <c r="D80" s="86">
        <v>12</v>
      </c>
      <c r="E80" s="77">
        <v>4.6153846153846156E-2</v>
      </c>
      <c r="F80" s="87">
        <v>4</v>
      </c>
      <c r="G80" s="88">
        <v>1.680672268907563E-2</v>
      </c>
      <c r="H80" s="79">
        <v>2</v>
      </c>
      <c r="I80" s="87">
        <v>10</v>
      </c>
      <c r="J80" s="89">
        <v>0.19999999999999996</v>
      </c>
      <c r="K80" s="86">
        <v>12</v>
      </c>
      <c r="L80" s="77">
        <v>4.6153846153846156E-2</v>
      </c>
      <c r="M80" s="87">
        <v>4</v>
      </c>
      <c r="N80" s="88">
        <v>1.680672268907563E-2</v>
      </c>
      <c r="O80" s="79">
        <v>2</v>
      </c>
    </row>
    <row r="81" spans="2:15" ht="15" customHeight="1">
      <c r="B81" s="133"/>
      <c r="C81" s="90" t="s">
        <v>30</v>
      </c>
      <c r="D81" s="91">
        <v>2</v>
      </c>
      <c r="E81" s="92">
        <v>7.6923076923076927E-3</v>
      </c>
      <c r="F81" s="91">
        <v>7</v>
      </c>
      <c r="G81" s="97">
        <v>2.9411764705882353E-2</v>
      </c>
      <c r="H81" s="93">
        <v>-0.7142857142857143</v>
      </c>
      <c r="I81" s="91">
        <v>7</v>
      </c>
      <c r="J81" s="98">
        <v>-0.7142857142857143</v>
      </c>
      <c r="K81" s="91">
        <v>2</v>
      </c>
      <c r="L81" s="97">
        <v>7.6923076923076927E-3</v>
      </c>
      <c r="M81" s="91">
        <v>7</v>
      </c>
      <c r="N81" s="97">
        <v>2.9411764705882353E-2</v>
      </c>
      <c r="O81" s="94">
        <v>-0.7142857142857143</v>
      </c>
    </row>
    <row r="82" spans="2:15" ht="15" customHeight="1">
      <c r="B82" s="25" t="s">
        <v>6</v>
      </c>
      <c r="C82" s="95" t="s">
        <v>31</v>
      </c>
      <c r="D82" s="38">
        <v>260</v>
      </c>
      <c r="E82" s="18">
        <v>1</v>
      </c>
      <c r="F82" s="38">
        <v>238</v>
      </c>
      <c r="G82" s="18">
        <v>1</v>
      </c>
      <c r="H82" s="19">
        <v>9.243697478991586E-2</v>
      </c>
      <c r="I82" s="38">
        <v>450</v>
      </c>
      <c r="J82" s="20">
        <v>-0.42222222222222228</v>
      </c>
      <c r="K82" s="38">
        <v>260</v>
      </c>
      <c r="L82" s="18">
        <v>1</v>
      </c>
      <c r="M82" s="38">
        <v>238</v>
      </c>
      <c r="N82" s="20">
        <v>1</v>
      </c>
      <c r="O82" s="22">
        <v>9.243697478991586E-2</v>
      </c>
    </row>
    <row r="83" spans="2:15">
      <c r="B83" s="25" t="s">
        <v>53</v>
      </c>
      <c r="C83" s="95" t="s">
        <v>31</v>
      </c>
      <c r="D83" s="96">
        <v>0</v>
      </c>
      <c r="E83" s="18">
        <v>1</v>
      </c>
      <c r="F83" s="96">
        <v>0</v>
      </c>
      <c r="G83" s="18">
        <v>1</v>
      </c>
      <c r="H83" s="19"/>
      <c r="I83" s="96">
        <v>1</v>
      </c>
      <c r="J83" s="20">
        <v>-1</v>
      </c>
      <c r="K83" s="96" t="e">
        <v>#REF!</v>
      </c>
      <c r="L83" s="18">
        <v>1</v>
      </c>
      <c r="M83" s="96">
        <v>0</v>
      </c>
      <c r="N83" s="18">
        <v>1</v>
      </c>
      <c r="O83" s="22"/>
    </row>
    <row r="84" spans="2:15" ht="15" customHeight="1">
      <c r="B84" s="26"/>
      <c r="C84" s="99" t="s">
        <v>31</v>
      </c>
      <c r="D84" s="39">
        <v>394</v>
      </c>
      <c r="E84" s="13">
        <v>1</v>
      </c>
      <c r="F84" s="39">
        <v>388</v>
      </c>
      <c r="G84" s="13">
        <v>1</v>
      </c>
      <c r="H84" s="14">
        <v>1.5463917525773141E-2</v>
      </c>
      <c r="I84" s="39">
        <v>755</v>
      </c>
      <c r="J84" s="15">
        <v>-0.47814569536423845</v>
      </c>
      <c r="K84" s="39">
        <v>394</v>
      </c>
      <c r="L84" s="13">
        <v>1</v>
      </c>
      <c r="M84" s="39">
        <v>388</v>
      </c>
      <c r="N84" s="13">
        <v>1</v>
      </c>
      <c r="O84" s="23">
        <v>1.5463917525773141E-2</v>
      </c>
    </row>
    <row r="85" spans="2:15">
      <c r="B85" s="36" t="s">
        <v>44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01" priority="33" operator="lessThan">
      <formula>0</formula>
    </cfRule>
  </conditionalFormatting>
  <conditionalFormatting sqref="H10:H14 J10:J14 O10:O14">
    <cfRule type="cellIs" dxfId="100" priority="32" operator="lessThan">
      <formula>0</formula>
    </cfRule>
  </conditionalFormatting>
  <conditionalFormatting sqref="J18 J15:J16">
    <cfRule type="cellIs" dxfId="99" priority="31" operator="lessThan">
      <formula>0</formula>
    </cfRule>
  </conditionalFormatting>
  <conditionalFormatting sqref="D19:O26 D10:O16">
    <cfRule type="cellIs" dxfId="98" priority="30" operator="equal">
      <formula>0</formula>
    </cfRule>
  </conditionalFormatting>
  <conditionalFormatting sqref="H27:H28 O27:O28 H17:H18 O17:O18">
    <cfRule type="cellIs" dxfId="97" priority="29" operator="lessThan">
      <formula>0</formula>
    </cfRule>
  </conditionalFormatting>
  <conditionalFormatting sqref="H19:H23 J19:J23 O19:O23">
    <cfRule type="cellIs" dxfId="96" priority="28" operator="lessThan">
      <formula>0</formula>
    </cfRule>
  </conditionalFormatting>
  <conditionalFormatting sqref="H30 O30">
    <cfRule type="cellIs" dxfId="95" priority="27" operator="lessThan">
      <formula>0</formula>
    </cfRule>
  </conditionalFormatting>
  <conditionalFormatting sqref="H30 O30 J30">
    <cfRule type="cellIs" dxfId="94" priority="26" operator="lessThan">
      <formula>0</formula>
    </cfRule>
  </conditionalFormatting>
  <conditionalFormatting sqref="H48:H51 J48:J51 O48:O51 O42 H42">
    <cfRule type="cellIs" dxfId="93" priority="25" operator="lessThan">
      <formula>0</formula>
    </cfRule>
  </conditionalFormatting>
  <conditionalFormatting sqref="H51 O51 O42 H42">
    <cfRule type="cellIs" dxfId="92" priority="24" operator="lessThan">
      <formula>0</formula>
    </cfRule>
  </conditionalFormatting>
  <conditionalFormatting sqref="H43:H47 J43:J47 O43:O47">
    <cfRule type="cellIs" dxfId="91" priority="22" operator="lessThan">
      <formula>0</formula>
    </cfRule>
  </conditionalFormatting>
  <conditionalFormatting sqref="D43:O50">
    <cfRule type="cellIs" dxfId="90" priority="21" operator="equal">
      <formula>0</formula>
    </cfRule>
  </conditionalFormatting>
  <conditionalFormatting sqref="H53 J53 O53">
    <cfRule type="cellIs" dxfId="89" priority="20" operator="lessThan">
      <formula>0</formula>
    </cfRule>
  </conditionalFormatting>
  <conditionalFormatting sqref="H52 J52 O52">
    <cfRule type="cellIs" dxfId="88" priority="19" operator="lessThan">
      <formula>0</formula>
    </cfRule>
  </conditionalFormatting>
  <conditionalFormatting sqref="H52 O52">
    <cfRule type="cellIs" dxfId="87" priority="18" operator="lessThan">
      <formula>0</formula>
    </cfRule>
  </conditionalFormatting>
  <conditionalFormatting sqref="H54 O54">
    <cfRule type="cellIs" dxfId="86" priority="17" operator="lessThan">
      <formula>0</formula>
    </cfRule>
  </conditionalFormatting>
  <conditionalFormatting sqref="H54 O54 J54">
    <cfRule type="cellIs" dxfId="85" priority="16" operator="lessThan">
      <formula>0</formula>
    </cfRule>
  </conditionalFormatting>
  <conditionalFormatting sqref="H65:H69 J65:J69 O65:O69">
    <cfRule type="cellIs" dxfId="84" priority="15" operator="lessThan">
      <formula>0</formula>
    </cfRule>
  </conditionalFormatting>
  <conditionalFormatting sqref="J70:J71 O70:O71 H70:H71">
    <cfRule type="cellIs" dxfId="83" priority="14" operator="lessThan">
      <formula>0</formula>
    </cfRule>
  </conditionalFormatting>
  <conditionalFormatting sqref="D74:O80 D65:O71">
    <cfRule type="cellIs" dxfId="82" priority="13" operator="equal">
      <formula>0</formula>
    </cfRule>
  </conditionalFormatting>
  <conditionalFormatting sqref="H79:H81 J79:J81 O79:O81">
    <cfRule type="cellIs" dxfId="81" priority="12" operator="lessThan">
      <formula>0</formula>
    </cfRule>
  </conditionalFormatting>
  <conditionalFormatting sqref="H74:H78 J74:J78 O74:O78">
    <cfRule type="cellIs" dxfId="80" priority="11" operator="lessThan">
      <formula>0</formula>
    </cfRule>
  </conditionalFormatting>
  <conditionalFormatting sqref="H72 O72">
    <cfRule type="cellIs" dxfId="79" priority="10" operator="lessThan">
      <formula>0</formula>
    </cfRule>
  </conditionalFormatting>
  <conditionalFormatting sqref="H72 J72 O72">
    <cfRule type="cellIs" dxfId="78" priority="9" operator="lessThan">
      <formula>0</formula>
    </cfRule>
  </conditionalFormatting>
  <conditionalFormatting sqref="H73 J73 O73">
    <cfRule type="cellIs" dxfId="77" priority="8" operator="lessThan">
      <formula>0</formula>
    </cfRule>
  </conditionalFormatting>
  <conditionalFormatting sqref="H73 O73">
    <cfRule type="cellIs" dxfId="76" priority="7" operator="lessThan">
      <formula>0</formula>
    </cfRule>
  </conditionalFormatting>
  <conditionalFormatting sqref="H81 O81">
    <cfRule type="cellIs" dxfId="75" priority="6" operator="lessThan">
      <formula>0</formula>
    </cfRule>
  </conditionalFormatting>
  <conditionalFormatting sqref="H83 J83 O83">
    <cfRule type="cellIs" dxfId="74" priority="5" operator="lessThan">
      <formula>0</formula>
    </cfRule>
  </conditionalFormatting>
  <conditionalFormatting sqref="H82 J82 O82">
    <cfRule type="cellIs" dxfId="73" priority="4" operator="lessThan">
      <formula>0</formula>
    </cfRule>
  </conditionalFormatting>
  <conditionalFormatting sqref="H82 O82">
    <cfRule type="cellIs" dxfId="72" priority="3" operator="lessThan">
      <formula>0</formula>
    </cfRule>
  </conditionalFormatting>
  <conditionalFormatting sqref="H84 O84">
    <cfRule type="cellIs" dxfId="71" priority="2" operator="lessThan">
      <formula>0</formula>
    </cfRule>
  </conditionalFormatting>
  <conditionalFormatting sqref="H84 O84 J84">
    <cfRule type="cellIs" dxfId="7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>
      <selection activeCell="U49" sqref="U49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44288</v>
      </c>
    </row>
    <row r="2" spans="2:15"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4"/>
    </row>
    <row r="3" spans="2:15">
      <c r="B3" s="195" t="s">
        <v>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37" t="s">
        <v>37</v>
      </c>
    </row>
    <row r="4" spans="2:15" ht="14.45" customHeight="1">
      <c r="B4" s="182" t="s">
        <v>22</v>
      </c>
      <c r="C4" s="182" t="s">
        <v>1</v>
      </c>
      <c r="D4" s="184" t="s">
        <v>73</v>
      </c>
      <c r="E4" s="185"/>
      <c r="F4" s="185"/>
      <c r="G4" s="185"/>
      <c r="H4" s="186"/>
      <c r="I4" s="185" t="s">
        <v>70</v>
      </c>
      <c r="J4" s="185"/>
      <c r="K4" s="184" t="s">
        <v>74</v>
      </c>
      <c r="L4" s="185"/>
      <c r="M4" s="185"/>
      <c r="N4" s="185"/>
      <c r="O4" s="186"/>
    </row>
    <row r="5" spans="2:15" ht="14.45" customHeight="1">
      <c r="B5" s="183"/>
      <c r="C5" s="183"/>
      <c r="D5" s="196" t="s">
        <v>75</v>
      </c>
      <c r="E5" s="197"/>
      <c r="F5" s="197"/>
      <c r="G5" s="197"/>
      <c r="H5" s="198"/>
      <c r="I5" s="197" t="s">
        <v>71</v>
      </c>
      <c r="J5" s="197"/>
      <c r="K5" s="196" t="s">
        <v>76</v>
      </c>
      <c r="L5" s="197"/>
      <c r="M5" s="197"/>
      <c r="N5" s="197"/>
      <c r="O5" s="198"/>
    </row>
    <row r="6" spans="2:15" ht="14.45" customHeight="1">
      <c r="B6" s="183"/>
      <c r="C6" s="199"/>
      <c r="D6" s="178">
        <v>2020</v>
      </c>
      <c r="E6" s="179"/>
      <c r="F6" s="187">
        <v>2019</v>
      </c>
      <c r="G6" s="187"/>
      <c r="H6" s="189" t="s">
        <v>23</v>
      </c>
      <c r="I6" s="191">
        <v>2020</v>
      </c>
      <c r="J6" s="178" t="s">
        <v>77</v>
      </c>
      <c r="K6" s="178">
        <v>2020</v>
      </c>
      <c r="L6" s="179"/>
      <c r="M6" s="187">
        <v>2019</v>
      </c>
      <c r="N6" s="179"/>
      <c r="O6" s="169" t="s">
        <v>23</v>
      </c>
    </row>
    <row r="7" spans="2:15" ht="15" customHeight="1">
      <c r="B7" s="170" t="s">
        <v>22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170"/>
      <c r="C8" s="200"/>
      <c r="D8" s="148" t="s">
        <v>26</v>
      </c>
      <c r="E8" s="144" t="s">
        <v>2</v>
      </c>
      <c r="F8" s="147" t="s">
        <v>26</v>
      </c>
      <c r="G8" s="56" t="s">
        <v>2</v>
      </c>
      <c r="H8" s="172" t="s">
        <v>27</v>
      </c>
      <c r="I8" s="57" t="s">
        <v>26</v>
      </c>
      <c r="J8" s="174" t="s">
        <v>78</v>
      </c>
      <c r="K8" s="148" t="s">
        <v>26</v>
      </c>
      <c r="L8" s="55" t="s">
        <v>2</v>
      </c>
      <c r="M8" s="147" t="s">
        <v>26</v>
      </c>
      <c r="N8" s="55" t="s">
        <v>2</v>
      </c>
      <c r="O8" s="176" t="s">
        <v>27</v>
      </c>
    </row>
    <row r="9" spans="2:15" ht="15" customHeight="1">
      <c r="B9" s="171"/>
      <c r="C9" s="201"/>
      <c r="D9" s="145" t="s">
        <v>28</v>
      </c>
      <c r="E9" s="146" t="s">
        <v>29</v>
      </c>
      <c r="F9" s="53" t="s">
        <v>28</v>
      </c>
      <c r="G9" s="54" t="s">
        <v>29</v>
      </c>
      <c r="H9" s="173"/>
      <c r="I9" s="58" t="s">
        <v>28</v>
      </c>
      <c r="J9" s="175"/>
      <c r="K9" s="145" t="s">
        <v>28</v>
      </c>
      <c r="L9" s="146" t="s">
        <v>29</v>
      </c>
      <c r="M9" s="53" t="s">
        <v>28</v>
      </c>
      <c r="N9" s="146" t="s">
        <v>29</v>
      </c>
      <c r="O9" s="177"/>
    </row>
    <row r="10" spans="2:15">
      <c r="B10" s="74"/>
      <c r="C10" s="67" t="s">
        <v>12</v>
      </c>
      <c r="D10" s="84">
        <v>13</v>
      </c>
      <c r="E10" s="69">
        <v>0.43333333333333335</v>
      </c>
      <c r="F10" s="85">
        <v>8</v>
      </c>
      <c r="G10" s="70">
        <v>0.29629629629629628</v>
      </c>
      <c r="H10" s="71">
        <v>0.625</v>
      </c>
      <c r="I10" s="85">
        <v>11</v>
      </c>
      <c r="J10" s="73">
        <v>0.18181818181818188</v>
      </c>
      <c r="K10" s="84">
        <v>13</v>
      </c>
      <c r="L10" s="69">
        <v>0.43333333333333335</v>
      </c>
      <c r="M10" s="85">
        <v>8</v>
      </c>
      <c r="N10" s="70">
        <v>0.29629629629629628</v>
      </c>
      <c r="O10" s="71">
        <v>0.625</v>
      </c>
    </row>
    <row r="11" spans="2:15">
      <c r="B11" s="74"/>
      <c r="C11" s="75" t="s">
        <v>9</v>
      </c>
      <c r="D11" s="86">
        <v>11</v>
      </c>
      <c r="E11" s="77">
        <v>0.36666666666666664</v>
      </c>
      <c r="F11" s="87">
        <v>18</v>
      </c>
      <c r="G11" s="88">
        <v>0.66666666666666663</v>
      </c>
      <c r="H11" s="79">
        <v>-0.38888888888888884</v>
      </c>
      <c r="I11" s="87">
        <v>20</v>
      </c>
      <c r="J11" s="89">
        <v>-0.44999999999999996</v>
      </c>
      <c r="K11" s="86">
        <v>11</v>
      </c>
      <c r="L11" s="77">
        <v>0.36666666666666664</v>
      </c>
      <c r="M11" s="87">
        <v>18</v>
      </c>
      <c r="N11" s="88">
        <v>0.66666666666666663</v>
      </c>
      <c r="O11" s="79">
        <v>-0.38888888888888884</v>
      </c>
    </row>
    <row r="12" spans="2:15">
      <c r="B12" s="74"/>
      <c r="C12" s="75" t="s">
        <v>11</v>
      </c>
      <c r="D12" s="86">
        <v>2</v>
      </c>
      <c r="E12" s="77">
        <v>6.6666666666666666E-2</v>
      </c>
      <c r="F12" s="87">
        <v>0</v>
      </c>
      <c r="G12" s="88">
        <v>0</v>
      </c>
      <c r="H12" s="79"/>
      <c r="I12" s="87">
        <v>7</v>
      </c>
      <c r="J12" s="89">
        <v>-0.7142857142857143</v>
      </c>
      <c r="K12" s="86">
        <v>2</v>
      </c>
      <c r="L12" s="77">
        <v>6.6666666666666666E-2</v>
      </c>
      <c r="M12" s="87">
        <v>0</v>
      </c>
      <c r="N12" s="88">
        <v>0</v>
      </c>
      <c r="O12" s="79"/>
    </row>
    <row r="13" spans="2:15">
      <c r="B13" s="74"/>
      <c r="C13" s="75" t="s">
        <v>85</v>
      </c>
      <c r="D13" s="86">
        <v>1</v>
      </c>
      <c r="E13" s="77">
        <v>3.3333333333333333E-2</v>
      </c>
      <c r="F13" s="87">
        <v>0</v>
      </c>
      <c r="G13" s="88">
        <v>0</v>
      </c>
      <c r="H13" s="79"/>
      <c r="I13" s="87">
        <v>0</v>
      </c>
      <c r="J13" s="89"/>
      <c r="K13" s="86">
        <v>1</v>
      </c>
      <c r="L13" s="77">
        <v>3.3333333333333333E-2</v>
      </c>
      <c r="M13" s="87">
        <v>0</v>
      </c>
      <c r="N13" s="88">
        <v>0</v>
      </c>
      <c r="O13" s="79"/>
    </row>
    <row r="14" spans="2:15">
      <c r="B14" s="116"/>
      <c r="C14" s="75" t="s">
        <v>42</v>
      </c>
      <c r="D14" s="86">
        <v>1</v>
      </c>
      <c r="E14" s="77">
        <v>3.3333333333333333E-2</v>
      </c>
      <c r="F14" s="87">
        <v>0</v>
      </c>
      <c r="G14" s="88">
        <v>0</v>
      </c>
      <c r="H14" s="79"/>
      <c r="I14" s="87">
        <v>0</v>
      </c>
      <c r="J14" s="89"/>
      <c r="K14" s="86">
        <v>1</v>
      </c>
      <c r="L14" s="77">
        <v>3.3333333333333333E-2</v>
      </c>
      <c r="M14" s="87">
        <v>0</v>
      </c>
      <c r="N14" s="88">
        <v>0</v>
      </c>
      <c r="O14" s="79"/>
    </row>
    <row r="15" spans="2:15">
      <c r="B15" s="74"/>
      <c r="C15" s="75" t="s">
        <v>4</v>
      </c>
      <c r="D15" s="86">
        <v>1</v>
      </c>
      <c r="E15" s="77">
        <v>3.3333333333333333E-2</v>
      </c>
      <c r="F15" s="87">
        <v>0</v>
      </c>
      <c r="G15" s="88">
        <v>0</v>
      </c>
      <c r="H15" s="79"/>
      <c r="I15" s="87">
        <v>3</v>
      </c>
      <c r="J15" s="89">
        <v>-0.66666666666666674</v>
      </c>
      <c r="K15" s="86">
        <v>1</v>
      </c>
      <c r="L15" s="77">
        <v>3.3333333333333333E-2</v>
      </c>
      <c r="M15" s="87">
        <v>0</v>
      </c>
      <c r="N15" s="88">
        <v>0</v>
      </c>
      <c r="O15" s="79"/>
    </row>
    <row r="16" spans="2:15">
      <c r="B16" s="74"/>
      <c r="C16" s="75" t="s">
        <v>16</v>
      </c>
      <c r="D16" s="86">
        <v>1</v>
      </c>
      <c r="E16" s="77">
        <v>3.3333333333333333E-2</v>
      </c>
      <c r="F16" s="87">
        <v>0</v>
      </c>
      <c r="G16" s="88">
        <v>0</v>
      </c>
      <c r="H16" s="79"/>
      <c r="I16" s="87">
        <v>3</v>
      </c>
      <c r="J16" s="89">
        <v>-0.66666666666666674</v>
      </c>
      <c r="K16" s="86">
        <v>1</v>
      </c>
      <c r="L16" s="77">
        <v>3.3333333333333333E-2</v>
      </c>
      <c r="M16" s="87">
        <v>0</v>
      </c>
      <c r="N16" s="88">
        <v>0</v>
      </c>
      <c r="O16" s="79"/>
    </row>
    <row r="17" spans="2:16">
      <c r="B17" s="126"/>
      <c r="C17" s="90" t="s">
        <v>30</v>
      </c>
      <c r="D17" s="91">
        <v>0</v>
      </c>
      <c r="E17" s="92">
        <v>0</v>
      </c>
      <c r="F17" s="91">
        <v>1</v>
      </c>
      <c r="G17" s="92">
        <v>3.7037037037037035E-2</v>
      </c>
      <c r="H17" s="93">
        <v>-1</v>
      </c>
      <c r="I17" s="91">
        <v>7</v>
      </c>
      <c r="J17" s="92">
        <v>0.13725490196078433</v>
      </c>
      <c r="K17" s="91">
        <v>0</v>
      </c>
      <c r="L17" s="92">
        <v>0</v>
      </c>
      <c r="M17" s="91">
        <v>1</v>
      </c>
      <c r="N17" s="92">
        <v>3.7037037037037035E-2</v>
      </c>
      <c r="O17" s="94">
        <v>-1</v>
      </c>
    </row>
    <row r="18" spans="2:16">
      <c r="B18" s="25" t="s">
        <v>38</v>
      </c>
      <c r="C18" s="95" t="s">
        <v>31</v>
      </c>
      <c r="D18" s="38">
        <v>30</v>
      </c>
      <c r="E18" s="18">
        <v>1</v>
      </c>
      <c r="F18" s="38">
        <v>27</v>
      </c>
      <c r="G18" s="18">
        <v>1</v>
      </c>
      <c r="H18" s="19">
        <v>0.11111111111111116</v>
      </c>
      <c r="I18" s="38">
        <v>51</v>
      </c>
      <c r="J18" s="20">
        <v>-0.41176470588235292</v>
      </c>
      <c r="K18" s="38">
        <v>30</v>
      </c>
      <c r="L18" s="18">
        <v>1</v>
      </c>
      <c r="M18" s="38">
        <v>27</v>
      </c>
      <c r="N18" s="20">
        <v>1</v>
      </c>
      <c r="O18" s="22">
        <v>0.11111111111111116</v>
      </c>
    </row>
    <row r="19" spans="2:16">
      <c r="B19" s="74"/>
      <c r="C19" s="67" t="s">
        <v>3</v>
      </c>
      <c r="D19" s="84">
        <v>362</v>
      </c>
      <c r="E19" s="69">
        <v>0.24879725085910653</v>
      </c>
      <c r="F19" s="85">
        <v>344</v>
      </c>
      <c r="G19" s="70">
        <v>0.25387453874538746</v>
      </c>
      <c r="H19" s="71">
        <v>5.232558139534893E-2</v>
      </c>
      <c r="I19" s="85">
        <v>402</v>
      </c>
      <c r="J19" s="73">
        <v>-9.9502487562189046E-2</v>
      </c>
      <c r="K19" s="84">
        <v>362</v>
      </c>
      <c r="L19" s="69">
        <v>0.24879725085910653</v>
      </c>
      <c r="M19" s="85">
        <v>344</v>
      </c>
      <c r="N19" s="70">
        <v>0.25387453874538746</v>
      </c>
      <c r="O19" s="71">
        <v>5.232558139534893E-2</v>
      </c>
    </row>
    <row r="20" spans="2:16">
      <c r="B20" s="74"/>
      <c r="C20" s="75" t="s">
        <v>8</v>
      </c>
      <c r="D20" s="86">
        <v>311</v>
      </c>
      <c r="E20" s="77">
        <v>0.21374570446735394</v>
      </c>
      <c r="F20" s="87">
        <v>206</v>
      </c>
      <c r="G20" s="88">
        <v>0.15202952029520295</v>
      </c>
      <c r="H20" s="79">
        <v>0.50970873786407767</v>
      </c>
      <c r="I20" s="87">
        <v>314</v>
      </c>
      <c r="J20" s="89">
        <v>-9.5541401273885329E-3</v>
      </c>
      <c r="K20" s="86">
        <v>311</v>
      </c>
      <c r="L20" s="77">
        <v>0.21374570446735394</v>
      </c>
      <c r="M20" s="87">
        <v>206</v>
      </c>
      <c r="N20" s="88">
        <v>0.15202952029520295</v>
      </c>
      <c r="O20" s="79">
        <v>0.50970873786407767</v>
      </c>
    </row>
    <row r="21" spans="2:16">
      <c r="B21" s="74"/>
      <c r="C21" s="75" t="s">
        <v>10</v>
      </c>
      <c r="D21" s="86">
        <v>238</v>
      </c>
      <c r="E21" s="77">
        <v>0.16357388316151203</v>
      </c>
      <c r="F21" s="87">
        <v>163</v>
      </c>
      <c r="G21" s="88">
        <v>0.12029520295202951</v>
      </c>
      <c r="H21" s="79">
        <v>0.46012269938650308</v>
      </c>
      <c r="I21" s="87">
        <v>259</v>
      </c>
      <c r="J21" s="89">
        <v>-8.108108108108103E-2</v>
      </c>
      <c r="K21" s="86">
        <v>238</v>
      </c>
      <c r="L21" s="77">
        <v>0.16357388316151203</v>
      </c>
      <c r="M21" s="87">
        <v>163</v>
      </c>
      <c r="N21" s="88">
        <v>0.12029520295202951</v>
      </c>
      <c r="O21" s="79">
        <v>0.46012269938650308</v>
      </c>
    </row>
    <row r="22" spans="2:16">
      <c r="B22" s="74"/>
      <c r="C22" s="75" t="s">
        <v>4</v>
      </c>
      <c r="D22" s="86">
        <v>195</v>
      </c>
      <c r="E22" s="77">
        <v>0.13402061855670103</v>
      </c>
      <c r="F22" s="87">
        <v>260</v>
      </c>
      <c r="G22" s="88">
        <v>0.1918819188191882</v>
      </c>
      <c r="H22" s="79">
        <v>-0.25</v>
      </c>
      <c r="I22" s="87">
        <v>419</v>
      </c>
      <c r="J22" s="89">
        <v>-0.53460620525059666</v>
      </c>
      <c r="K22" s="86">
        <v>195</v>
      </c>
      <c r="L22" s="77">
        <v>0.13402061855670103</v>
      </c>
      <c r="M22" s="87">
        <v>260</v>
      </c>
      <c r="N22" s="88">
        <v>0.1918819188191882</v>
      </c>
      <c r="O22" s="79">
        <v>-0.25</v>
      </c>
    </row>
    <row r="23" spans="2:16">
      <c r="B23" s="116"/>
      <c r="C23" s="75" t="s">
        <v>9</v>
      </c>
      <c r="D23" s="86">
        <v>153</v>
      </c>
      <c r="E23" s="77">
        <v>0.10515463917525773</v>
      </c>
      <c r="F23" s="87">
        <v>187</v>
      </c>
      <c r="G23" s="88">
        <v>0.13800738007380073</v>
      </c>
      <c r="H23" s="79">
        <v>-0.18181818181818177</v>
      </c>
      <c r="I23" s="87">
        <v>519</v>
      </c>
      <c r="J23" s="89">
        <v>-0.7052023121387283</v>
      </c>
      <c r="K23" s="86">
        <v>153</v>
      </c>
      <c r="L23" s="77">
        <v>0.10515463917525773</v>
      </c>
      <c r="M23" s="87">
        <v>187</v>
      </c>
      <c r="N23" s="88">
        <v>0.13800738007380073</v>
      </c>
      <c r="O23" s="79">
        <v>-0.18181818181818177</v>
      </c>
    </row>
    <row r="24" spans="2:16">
      <c r="B24" s="74"/>
      <c r="C24" s="75" t="s">
        <v>12</v>
      </c>
      <c r="D24" s="86">
        <v>96</v>
      </c>
      <c r="E24" s="77">
        <v>6.5979381443298971E-2</v>
      </c>
      <c r="F24" s="87">
        <v>114</v>
      </c>
      <c r="G24" s="88">
        <v>8.4132841328413283E-2</v>
      </c>
      <c r="H24" s="79">
        <v>-0.15789473684210531</v>
      </c>
      <c r="I24" s="87">
        <v>208</v>
      </c>
      <c r="J24" s="89">
        <v>-0.53846153846153844</v>
      </c>
      <c r="K24" s="86">
        <v>96</v>
      </c>
      <c r="L24" s="77">
        <v>6.5979381443298971E-2</v>
      </c>
      <c r="M24" s="87">
        <v>114</v>
      </c>
      <c r="N24" s="88">
        <v>8.4132841328413283E-2</v>
      </c>
      <c r="O24" s="79">
        <v>-0.15789473684210531</v>
      </c>
    </row>
    <row r="25" spans="2:16">
      <c r="B25" s="74"/>
      <c r="C25" s="75" t="s">
        <v>11</v>
      </c>
      <c r="D25" s="86">
        <v>69</v>
      </c>
      <c r="E25" s="77">
        <v>4.7422680412371132E-2</v>
      </c>
      <c r="F25" s="87">
        <v>53</v>
      </c>
      <c r="G25" s="88">
        <v>3.9114391143911437E-2</v>
      </c>
      <c r="H25" s="79">
        <v>0.30188679245283012</v>
      </c>
      <c r="I25" s="87">
        <v>81</v>
      </c>
      <c r="J25" s="89">
        <v>-0.14814814814814814</v>
      </c>
      <c r="K25" s="86">
        <v>69</v>
      </c>
      <c r="L25" s="77">
        <v>4.7422680412371132E-2</v>
      </c>
      <c r="M25" s="87">
        <v>53</v>
      </c>
      <c r="N25" s="88">
        <v>3.9114391143911437E-2</v>
      </c>
      <c r="O25" s="79">
        <v>0.30188679245283012</v>
      </c>
    </row>
    <row r="26" spans="2:16">
      <c r="B26" s="74"/>
      <c r="C26" s="75" t="s">
        <v>65</v>
      </c>
      <c r="D26" s="86">
        <v>20</v>
      </c>
      <c r="E26" s="77">
        <v>1.3745704467353952E-2</v>
      </c>
      <c r="F26" s="87">
        <v>8</v>
      </c>
      <c r="G26" s="88">
        <v>5.9040590405904057E-3</v>
      </c>
      <c r="H26" s="79">
        <v>1.5</v>
      </c>
      <c r="I26" s="87">
        <v>29</v>
      </c>
      <c r="J26" s="89">
        <v>-0.31034482758620685</v>
      </c>
      <c r="K26" s="86">
        <v>20</v>
      </c>
      <c r="L26" s="77">
        <v>1.3745704467353952E-2</v>
      </c>
      <c r="M26" s="87">
        <v>8</v>
      </c>
      <c r="N26" s="88">
        <v>5.9040590405904057E-3</v>
      </c>
      <c r="O26" s="79">
        <v>1.5</v>
      </c>
    </row>
    <row r="27" spans="2:16">
      <c r="B27" s="74"/>
      <c r="C27" s="75" t="s">
        <v>66</v>
      </c>
      <c r="D27" s="86">
        <v>5</v>
      </c>
      <c r="E27" s="77">
        <v>3.4364261168384879E-3</v>
      </c>
      <c r="F27" s="87">
        <v>8</v>
      </c>
      <c r="G27" s="88">
        <v>5.9040590405904057E-3</v>
      </c>
      <c r="H27" s="79">
        <v>-0.375</v>
      </c>
      <c r="I27" s="87">
        <v>12</v>
      </c>
      <c r="J27" s="89">
        <v>-0.58333333333333326</v>
      </c>
      <c r="K27" s="86">
        <v>5</v>
      </c>
      <c r="L27" s="77">
        <v>3.4364261168384879E-3</v>
      </c>
      <c r="M27" s="87">
        <v>8</v>
      </c>
      <c r="N27" s="88">
        <v>5.9040590405904057E-3</v>
      </c>
      <c r="O27" s="79">
        <v>-0.375</v>
      </c>
    </row>
    <row r="28" spans="2:16">
      <c r="B28" s="126"/>
      <c r="C28" s="90" t="s">
        <v>42</v>
      </c>
      <c r="D28" s="91">
        <v>4</v>
      </c>
      <c r="E28" s="103">
        <v>2.7491408934707906E-3</v>
      </c>
      <c r="F28" s="135">
        <v>8</v>
      </c>
      <c r="G28" s="104">
        <v>5.9040590405904057E-3</v>
      </c>
      <c r="H28" s="105">
        <v>-0.5</v>
      </c>
      <c r="I28" s="135">
        <v>6</v>
      </c>
      <c r="J28" s="107">
        <v>-0.33333333333333337</v>
      </c>
      <c r="K28" s="91">
        <v>4</v>
      </c>
      <c r="L28" s="103">
        <v>2.7491408934707906E-3</v>
      </c>
      <c r="M28" s="135">
        <v>8</v>
      </c>
      <c r="N28" s="104">
        <v>5.9040590405904057E-3</v>
      </c>
      <c r="O28" s="105">
        <v>-0.5</v>
      </c>
    </row>
    <row r="29" spans="2:16">
      <c r="B29" s="133"/>
      <c r="C29" s="90" t="s">
        <v>30</v>
      </c>
      <c r="D29" s="91">
        <v>2</v>
      </c>
      <c r="E29" s="92">
        <v>1.3745704467353953E-3</v>
      </c>
      <c r="F29" s="91">
        <v>4</v>
      </c>
      <c r="G29" s="97">
        <v>2.9520295202952029E-3</v>
      </c>
      <c r="H29" s="93">
        <v>-0.5</v>
      </c>
      <c r="I29" s="91">
        <v>5</v>
      </c>
      <c r="J29" s="98">
        <v>-0.6</v>
      </c>
      <c r="K29" s="91">
        <v>2</v>
      </c>
      <c r="L29" s="97">
        <v>1.3745704467353953E-3</v>
      </c>
      <c r="M29" s="91">
        <v>4</v>
      </c>
      <c r="N29" s="97">
        <v>2.9520295202952029E-3</v>
      </c>
      <c r="O29" s="94">
        <v>-0.5</v>
      </c>
    </row>
    <row r="30" spans="2:16">
      <c r="B30" s="25" t="s">
        <v>39</v>
      </c>
      <c r="C30" s="95" t="s">
        <v>31</v>
      </c>
      <c r="D30" s="38">
        <v>1455</v>
      </c>
      <c r="E30" s="18">
        <v>1</v>
      </c>
      <c r="F30" s="38">
        <v>1355</v>
      </c>
      <c r="G30" s="18">
        <v>1</v>
      </c>
      <c r="H30" s="19">
        <v>7.3800738007380184E-2</v>
      </c>
      <c r="I30" s="38">
        <v>2254</v>
      </c>
      <c r="J30" s="20">
        <v>-0.3544809228039042</v>
      </c>
      <c r="K30" s="38">
        <v>1455</v>
      </c>
      <c r="L30" s="18">
        <v>1</v>
      </c>
      <c r="M30" s="38">
        <v>1355</v>
      </c>
      <c r="N30" s="20">
        <v>1</v>
      </c>
      <c r="O30" s="22">
        <v>7.3800738007380184E-2</v>
      </c>
    </row>
    <row r="31" spans="2:16">
      <c r="B31" s="25" t="s">
        <v>53</v>
      </c>
      <c r="C31" s="95" t="s">
        <v>31</v>
      </c>
      <c r="D31" s="96">
        <v>0</v>
      </c>
      <c r="E31" s="18">
        <v>1</v>
      </c>
      <c r="F31" s="96">
        <v>0</v>
      </c>
      <c r="G31" s="18">
        <v>1</v>
      </c>
      <c r="H31" s="19"/>
      <c r="I31" s="96">
        <v>1</v>
      </c>
      <c r="J31" s="18">
        <v>-1</v>
      </c>
      <c r="K31" s="96">
        <v>0</v>
      </c>
      <c r="L31" s="18">
        <v>1</v>
      </c>
      <c r="M31" s="96">
        <v>0</v>
      </c>
      <c r="N31" s="18">
        <v>1</v>
      </c>
      <c r="O31" s="22"/>
      <c r="P31" s="28"/>
    </row>
    <row r="32" spans="2:16">
      <c r="B32" s="26"/>
      <c r="C32" s="99" t="s">
        <v>31</v>
      </c>
      <c r="D32" s="39">
        <v>1485</v>
      </c>
      <c r="E32" s="13">
        <v>1</v>
      </c>
      <c r="F32" s="39">
        <v>1382</v>
      </c>
      <c r="G32" s="13">
        <v>1</v>
      </c>
      <c r="H32" s="14">
        <v>7.4529667149059398E-2</v>
      </c>
      <c r="I32" s="39">
        <v>2306</v>
      </c>
      <c r="J32" s="15">
        <v>-0.35602775368603645</v>
      </c>
      <c r="K32" s="39">
        <v>1485</v>
      </c>
      <c r="L32" s="13">
        <v>1</v>
      </c>
      <c r="M32" s="39">
        <v>1382</v>
      </c>
      <c r="N32" s="13">
        <v>1</v>
      </c>
      <c r="O32" s="23">
        <v>7.4529667149059398E-2</v>
      </c>
      <c r="P32" s="28"/>
    </row>
    <row r="33" spans="2:15" ht="14.45" customHeight="1">
      <c r="B33" t="s">
        <v>112</v>
      </c>
    </row>
    <row r="34" spans="2:15">
      <c r="B34" s="16" t="s">
        <v>110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4" t="s">
        <v>40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24"/>
    </row>
    <row r="38" spans="2:15">
      <c r="B38" s="195" t="s">
        <v>41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9" t="s">
        <v>37</v>
      </c>
    </row>
    <row r="39" spans="2:15" ht="14.45" customHeight="1">
      <c r="B39" s="182" t="s">
        <v>22</v>
      </c>
      <c r="C39" s="182" t="s">
        <v>1</v>
      </c>
      <c r="D39" s="184" t="s">
        <v>79</v>
      </c>
      <c r="E39" s="185"/>
      <c r="F39" s="185"/>
      <c r="G39" s="185"/>
      <c r="H39" s="186"/>
      <c r="I39" s="185" t="s">
        <v>73</v>
      </c>
      <c r="J39" s="185"/>
      <c r="K39" s="184" t="s">
        <v>80</v>
      </c>
      <c r="L39" s="185"/>
      <c r="M39" s="185"/>
      <c r="N39" s="185"/>
      <c r="O39" s="186"/>
    </row>
    <row r="40" spans="2:15" ht="14.45" customHeight="1">
      <c r="B40" s="183"/>
      <c r="C40" s="183"/>
      <c r="D40" s="196" t="s">
        <v>81</v>
      </c>
      <c r="E40" s="197"/>
      <c r="F40" s="197"/>
      <c r="G40" s="197"/>
      <c r="H40" s="198"/>
      <c r="I40" s="197" t="s">
        <v>75</v>
      </c>
      <c r="J40" s="197"/>
      <c r="K40" s="196" t="s">
        <v>82</v>
      </c>
      <c r="L40" s="197"/>
      <c r="M40" s="197"/>
      <c r="N40" s="197"/>
      <c r="O40" s="198"/>
    </row>
    <row r="41" spans="2:15" ht="14.45" customHeight="1">
      <c r="B41" s="183"/>
      <c r="C41" s="199"/>
      <c r="D41" s="178">
        <v>2021</v>
      </c>
      <c r="E41" s="179"/>
      <c r="F41" s="187">
        <v>2020</v>
      </c>
      <c r="G41" s="187"/>
      <c r="H41" s="189" t="s">
        <v>23</v>
      </c>
      <c r="I41" s="191">
        <v>2020</v>
      </c>
      <c r="J41" s="178" t="s">
        <v>83</v>
      </c>
      <c r="K41" s="178">
        <v>2021</v>
      </c>
      <c r="L41" s="179"/>
      <c r="M41" s="187">
        <v>2020</v>
      </c>
      <c r="N41" s="179"/>
      <c r="O41" s="169" t="s">
        <v>23</v>
      </c>
    </row>
    <row r="42" spans="2:15" ht="14.45" customHeight="1">
      <c r="B42" s="170" t="s">
        <v>22</v>
      </c>
      <c r="C42" s="200" t="s">
        <v>25</v>
      </c>
      <c r="D42" s="180"/>
      <c r="E42" s="181"/>
      <c r="F42" s="188"/>
      <c r="G42" s="188"/>
      <c r="H42" s="190"/>
      <c r="I42" s="192"/>
      <c r="J42" s="193"/>
      <c r="K42" s="180"/>
      <c r="L42" s="181"/>
      <c r="M42" s="188"/>
      <c r="N42" s="181"/>
      <c r="O42" s="169"/>
    </row>
    <row r="43" spans="2:15" ht="14.45" customHeight="1">
      <c r="B43" s="170"/>
      <c r="C43" s="200"/>
      <c r="D43" s="156" t="s">
        <v>26</v>
      </c>
      <c r="E43" s="158" t="s">
        <v>2</v>
      </c>
      <c r="F43" s="157" t="s">
        <v>26</v>
      </c>
      <c r="G43" s="56" t="s">
        <v>2</v>
      </c>
      <c r="H43" s="172" t="s">
        <v>27</v>
      </c>
      <c r="I43" s="57" t="s">
        <v>26</v>
      </c>
      <c r="J43" s="174" t="s">
        <v>84</v>
      </c>
      <c r="K43" s="156" t="s">
        <v>26</v>
      </c>
      <c r="L43" s="55" t="s">
        <v>2</v>
      </c>
      <c r="M43" s="157" t="s">
        <v>26</v>
      </c>
      <c r="N43" s="55" t="s">
        <v>2</v>
      </c>
      <c r="O43" s="176" t="s">
        <v>27</v>
      </c>
    </row>
    <row r="44" spans="2:15" ht="14.45" customHeight="1">
      <c r="B44" s="171"/>
      <c r="C44" s="201"/>
      <c r="D44" s="159" t="s">
        <v>28</v>
      </c>
      <c r="E44" s="160" t="s">
        <v>29</v>
      </c>
      <c r="F44" s="53" t="s">
        <v>28</v>
      </c>
      <c r="G44" s="54" t="s">
        <v>29</v>
      </c>
      <c r="H44" s="173"/>
      <c r="I44" s="58" t="s">
        <v>28</v>
      </c>
      <c r="J44" s="175"/>
      <c r="K44" s="159" t="s">
        <v>28</v>
      </c>
      <c r="L44" s="160" t="s">
        <v>29</v>
      </c>
      <c r="M44" s="53" t="s">
        <v>28</v>
      </c>
      <c r="N44" s="160" t="s">
        <v>29</v>
      </c>
      <c r="O44" s="177"/>
    </row>
    <row r="45" spans="2:15">
      <c r="B45" s="25" t="s">
        <v>38</v>
      </c>
      <c r="C45" s="95" t="s">
        <v>31</v>
      </c>
      <c r="D45" s="96"/>
      <c r="E45" s="18"/>
      <c r="F45" s="96"/>
      <c r="G45" s="18"/>
      <c r="H45" s="19"/>
      <c r="I45" s="96"/>
      <c r="J45" s="18"/>
      <c r="K45" s="96"/>
      <c r="L45" s="18"/>
      <c r="M45" s="96"/>
      <c r="N45" s="18"/>
      <c r="O45" s="21"/>
    </row>
    <row r="46" spans="2:15">
      <c r="B46" s="74"/>
      <c r="C46" s="67" t="s">
        <v>3</v>
      </c>
      <c r="D46" s="84">
        <v>326</v>
      </c>
      <c r="E46" s="69">
        <v>0.29880843263061413</v>
      </c>
      <c r="F46" s="85">
        <v>305</v>
      </c>
      <c r="G46" s="70">
        <v>0.30684104627766601</v>
      </c>
      <c r="H46" s="71">
        <v>6.8852459016393475E-2</v>
      </c>
      <c r="I46" s="85">
        <v>356</v>
      </c>
      <c r="J46" s="73">
        <v>-8.4269662921348298E-2</v>
      </c>
      <c r="K46" s="84">
        <v>326</v>
      </c>
      <c r="L46" s="69">
        <v>0.29880843263061413</v>
      </c>
      <c r="M46" s="85">
        <v>305</v>
      </c>
      <c r="N46" s="70">
        <v>0.30684104627766601</v>
      </c>
      <c r="O46" s="71">
        <v>6.8852459016393475E-2</v>
      </c>
    </row>
    <row r="47" spans="2:15">
      <c r="B47" s="74"/>
      <c r="C47" s="75" t="s">
        <v>8</v>
      </c>
      <c r="D47" s="86">
        <v>274</v>
      </c>
      <c r="E47" s="77">
        <v>0.25114573785517874</v>
      </c>
      <c r="F47" s="87">
        <v>182</v>
      </c>
      <c r="G47" s="88">
        <v>0.18309859154929578</v>
      </c>
      <c r="H47" s="79">
        <v>0.50549450549450547</v>
      </c>
      <c r="I47" s="87">
        <v>231</v>
      </c>
      <c r="J47" s="89">
        <v>0.18614718614718617</v>
      </c>
      <c r="K47" s="86">
        <v>274</v>
      </c>
      <c r="L47" s="77">
        <v>0.25114573785517874</v>
      </c>
      <c r="M47" s="87">
        <v>182</v>
      </c>
      <c r="N47" s="88">
        <v>0.18309859154929578</v>
      </c>
      <c r="O47" s="79">
        <v>0.50549450549450547</v>
      </c>
    </row>
    <row r="48" spans="2:15" ht="15" customHeight="1">
      <c r="B48" s="74"/>
      <c r="C48" s="75" t="s">
        <v>10</v>
      </c>
      <c r="D48" s="86">
        <v>176</v>
      </c>
      <c r="E48" s="77">
        <v>0.16131989000916591</v>
      </c>
      <c r="F48" s="87">
        <v>127</v>
      </c>
      <c r="G48" s="88">
        <v>0.12776659959758552</v>
      </c>
      <c r="H48" s="79">
        <v>0.38582677165354329</v>
      </c>
      <c r="I48" s="87">
        <v>123</v>
      </c>
      <c r="J48" s="89">
        <v>0.43089430894308944</v>
      </c>
      <c r="K48" s="86">
        <v>176</v>
      </c>
      <c r="L48" s="77">
        <v>0.16131989000916591</v>
      </c>
      <c r="M48" s="87">
        <v>127</v>
      </c>
      <c r="N48" s="88">
        <v>0.12776659959758552</v>
      </c>
      <c r="O48" s="79">
        <v>0.38582677165354329</v>
      </c>
    </row>
    <row r="49" spans="2:15">
      <c r="B49" s="74"/>
      <c r="C49" s="75" t="s">
        <v>4</v>
      </c>
      <c r="D49" s="86">
        <v>114</v>
      </c>
      <c r="E49" s="77">
        <v>0.10449129239230064</v>
      </c>
      <c r="F49" s="87">
        <v>184</v>
      </c>
      <c r="G49" s="88">
        <v>0.18511066398390341</v>
      </c>
      <c r="H49" s="79">
        <v>-0.38043478260869568</v>
      </c>
      <c r="I49" s="87">
        <v>279</v>
      </c>
      <c r="J49" s="89">
        <v>-0.59139784946236551</v>
      </c>
      <c r="K49" s="86">
        <v>114</v>
      </c>
      <c r="L49" s="77">
        <v>0.10449129239230064</v>
      </c>
      <c r="M49" s="87">
        <v>184</v>
      </c>
      <c r="N49" s="88">
        <v>0.18511066398390341</v>
      </c>
      <c r="O49" s="79">
        <v>-0.38043478260869568</v>
      </c>
    </row>
    <row r="50" spans="2:15" ht="15" customHeight="1">
      <c r="B50" s="116"/>
      <c r="C50" s="75" t="s">
        <v>9</v>
      </c>
      <c r="D50" s="86">
        <v>104</v>
      </c>
      <c r="E50" s="77">
        <v>9.5325389550870762E-2</v>
      </c>
      <c r="F50" s="87">
        <v>106</v>
      </c>
      <c r="G50" s="88">
        <v>0.10663983903420524</v>
      </c>
      <c r="H50" s="79">
        <v>-1.8867924528301883E-2</v>
      </c>
      <c r="I50" s="87">
        <v>415</v>
      </c>
      <c r="J50" s="89">
        <v>-0.74939759036144582</v>
      </c>
      <c r="K50" s="86">
        <v>104</v>
      </c>
      <c r="L50" s="77">
        <v>9.5325389550870762E-2</v>
      </c>
      <c r="M50" s="87">
        <v>106</v>
      </c>
      <c r="N50" s="88">
        <v>0.10663983903420524</v>
      </c>
      <c r="O50" s="79">
        <v>-1.8867924528301883E-2</v>
      </c>
    </row>
    <row r="51" spans="2:15">
      <c r="B51" s="74"/>
      <c r="C51" s="75" t="s">
        <v>11</v>
      </c>
      <c r="D51" s="86">
        <v>50</v>
      </c>
      <c r="E51" s="77">
        <v>4.5829514207149404E-2</v>
      </c>
      <c r="F51" s="87">
        <v>38</v>
      </c>
      <c r="G51" s="88">
        <v>3.8229376257545272E-2</v>
      </c>
      <c r="H51" s="79">
        <v>0.31578947368421062</v>
      </c>
      <c r="I51" s="87">
        <v>36</v>
      </c>
      <c r="J51" s="89">
        <v>0.38888888888888884</v>
      </c>
      <c r="K51" s="86">
        <v>50</v>
      </c>
      <c r="L51" s="77">
        <v>4.5829514207149404E-2</v>
      </c>
      <c r="M51" s="87">
        <v>38</v>
      </c>
      <c r="N51" s="88">
        <v>3.8229376257545272E-2</v>
      </c>
      <c r="O51" s="79">
        <v>0.31578947368421062</v>
      </c>
    </row>
    <row r="52" spans="2:15">
      <c r="B52" s="74"/>
      <c r="C52" s="75" t="s">
        <v>12</v>
      </c>
      <c r="D52" s="86">
        <v>27</v>
      </c>
      <c r="E52" s="77">
        <v>2.4747937671860679E-2</v>
      </c>
      <c r="F52" s="87">
        <v>44</v>
      </c>
      <c r="G52" s="88">
        <v>4.4265593561368208E-2</v>
      </c>
      <c r="H52" s="79">
        <v>-0.38636363636363635</v>
      </c>
      <c r="I52" s="87">
        <v>82</v>
      </c>
      <c r="J52" s="89">
        <v>-0.6707317073170731</v>
      </c>
      <c r="K52" s="86">
        <v>27</v>
      </c>
      <c r="L52" s="77">
        <v>2.4747937671860679E-2</v>
      </c>
      <c r="M52" s="87">
        <v>44</v>
      </c>
      <c r="N52" s="88">
        <v>4.4265593561368208E-2</v>
      </c>
      <c r="O52" s="79">
        <v>-0.38636363636363635</v>
      </c>
    </row>
    <row r="53" spans="2:15">
      <c r="B53" s="74"/>
      <c r="C53" s="75" t="s">
        <v>65</v>
      </c>
      <c r="D53" s="86">
        <v>20</v>
      </c>
      <c r="E53" s="77">
        <v>1.8331805682859761E-2</v>
      </c>
      <c r="F53" s="87">
        <v>8</v>
      </c>
      <c r="G53" s="88">
        <v>8.0482897384305842E-3</v>
      </c>
      <c r="H53" s="79">
        <v>1.5</v>
      </c>
      <c r="I53" s="87">
        <v>29</v>
      </c>
      <c r="J53" s="89">
        <v>-0.31034482758620685</v>
      </c>
      <c r="K53" s="86">
        <v>20</v>
      </c>
      <c r="L53" s="77">
        <v>1.8331805682859761E-2</v>
      </c>
      <c r="M53" s="87">
        <v>8</v>
      </c>
      <c r="N53" s="88">
        <v>8.0482897384305842E-3</v>
      </c>
      <c r="O53" s="79">
        <v>1.5</v>
      </c>
    </row>
    <row r="54" spans="2:15">
      <c r="B54" s="133"/>
      <c r="C54" s="90" t="s">
        <v>30</v>
      </c>
      <c r="D54" s="91">
        <v>0</v>
      </c>
      <c r="E54" s="92">
        <v>0</v>
      </c>
      <c r="F54" s="91">
        <v>0</v>
      </c>
      <c r="G54" s="97">
        <v>0</v>
      </c>
      <c r="H54" s="93"/>
      <c r="I54" s="91">
        <v>0</v>
      </c>
      <c r="J54" s="98"/>
      <c r="K54" s="91">
        <v>0</v>
      </c>
      <c r="L54" s="97">
        <v>0</v>
      </c>
      <c r="M54" s="91">
        <v>0</v>
      </c>
      <c r="N54" s="97">
        <v>0</v>
      </c>
      <c r="O54" s="94"/>
    </row>
    <row r="55" spans="2:15">
      <c r="B55" s="25" t="s">
        <v>39</v>
      </c>
      <c r="C55" s="95" t="s">
        <v>31</v>
      </c>
      <c r="D55" s="38">
        <v>1091</v>
      </c>
      <c r="E55" s="18">
        <v>1</v>
      </c>
      <c r="F55" s="38">
        <v>994</v>
      </c>
      <c r="G55" s="18">
        <v>1</v>
      </c>
      <c r="H55" s="19">
        <v>9.7585513078470854E-2</v>
      </c>
      <c r="I55" s="38">
        <v>1551</v>
      </c>
      <c r="J55" s="20">
        <v>-0.29658284977433913</v>
      </c>
      <c r="K55" s="38">
        <v>1091</v>
      </c>
      <c r="L55" s="18">
        <v>1</v>
      </c>
      <c r="M55" s="38">
        <v>994</v>
      </c>
      <c r="N55" s="20">
        <v>1</v>
      </c>
      <c r="O55" s="22">
        <v>9.7585513078470854E-2</v>
      </c>
    </row>
    <row r="56" spans="2:15">
      <c r="B56" s="25" t="s">
        <v>53</v>
      </c>
      <c r="C56" s="95" t="s">
        <v>31</v>
      </c>
      <c r="D56" s="38">
        <v>0</v>
      </c>
      <c r="E56" s="18">
        <v>1</v>
      </c>
      <c r="F56" s="38">
        <v>0</v>
      </c>
      <c r="G56" s="18">
        <v>1</v>
      </c>
      <c r="H56" s="19"/>
      <c r="I56" s="38">
        <v>0</v>
      </c>
      <c r="J56" s="18"/>
      <c r="K56" s="38">
        <v>0</v>
      </c>
      <c r="L56" s="18">
        <v>1</v>
      </c>
      <c r="M56" s="38">
        <v>0</v>
      </c>
      <c r="N56" s="18">
        <v>1</v>
      </c>
      <c r="O56" s="22"/>
    </row>
    <row r="57" spans="2:15">
      <c r="B57" s="26"/>
      <c r="C57" s="99" t="s">
        <v>31</v>
      </c>
      <c r="D57" s="39">
        <v>1091</v>
      </c>
      <c r="E57" s="13">
        <v>1</v>
      </c>
      <c r="F57" s="39">
        <v>994</v>
      </c>
      <c r="G57" s="13">
        <v>1</v>
      </c>
      <c r="H57" s="14">
        <v>9.7585513078470854E-2</v>
      </c>
      <c r="I57" s="39">
        <v>1551</v>
      </c>
      <c r="J57" s="15">
        <v>-0.29658284977433913</v>
      </c>
      <c r="K57" s="39">
        <v>1091</v>
      </c>
      <c r="L57" s="13">
        <v>1</v>
      </c>
      <c r="M57" s="39">
        <v>994</v>
      </c>
      <c r="N57" s="13">
        <v>1</v>
      </c>
      <c r="O57" s="23">
        <v>9.7585513078470854E-2</v>
      </c>
    </row>
    <row r="58" spans="2:15">
      <c r="B58" s="59" t="s">
        <v>111</v>
      </c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59"/>
      <c r="O58" s="59"/>
    </row>
    <row r="59" spans="2:15">
      <c r="B59" s="16" t="s">
        <v>110</v>
      </c>
    </row>
    <row r="61" spans="2:15">
      <c r="B61" s="202" t="s">
        <v>51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140"/>
    </row>
    <row r="62" spans="2:15">
      <c r="B62" s="203" t="s">
        <v>52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141" t="s">
        <v>37</v>
      </c>
    </row>
    <row r="63" spans="2:15">
      <c r="B63" s="182" t="s">
        <v>22</v>
      </c>
      <c r="C63" s="182" t="s">
        <v>1</v>
      </c>
      <c r="D63" s="184" t="s">
        <v>79</v>
      </c>
      <c r="E63" s="185"/>
      <c r="F63" s="185"/>
      <c r="G63" s="185"/>
      <c r="H63" s="186"/>
      <c r="I63" s="185" t="s">
        <v>73</v>
      </c>
      <c r="J63" s="185"/>
      <c r="K63" s="184" t="s">
        <v>80</v>
      </c>
      <c r="L63" s="185"/>
      <c r="M63" s="185"/>
      <c r="N63" s="185"/>
      <c r="O63" s="186"/>
    </row>
    <row r="64" spans="2:15">
      <c r="B64" s="183"/>
      <c r="C64" s="183"/>
      <c r="D64" s="196" t="s">
        <v>81</v>
      </c>
      <c r="E64" s="197"/>
      <c r="F64" s="197"/>
      <c r="G64" s="197"/>
      <c r="H64" s="198"/>
      <c r="I64" s="197" t="s">
        <v>75</v>
      </c>
      <c r="J64" s="197"/>
      <c r="K64" s="196" t="s">
        <v>82</v>
      </c>
      <c r="L64" s="197"/>
      <c r="M64" s="197"/>
      <c r="N64" s="197"/>
      <c r="O64" s="198"/>
    </row>
    <row r="65" spans="2:15" ht="15" customHeight="1">
      <c r="B65" s="183"/>
      <c r="C65" s="183"/>
      <c r="D65" s="178">
        <v>2021</v>
      </c>
      <c r="E65" s="179"/>
      <c r="F65" s="187">
        <v>2020</v>
      </c>
      <c r="G65" s="187"/>
      <c r="H65" s="189" t="s">
        <v>23</v>
      </c>
      <c r="I65" s="191">
        <v>2020</v>
      </c>
      <c r="J65" s="178" t="s">
        <v>83</v>
      </c>
      <c r="K65" s="178">
        <v>2021</v>
      </c>
      <c r="L65" s="179"/>
      <c r="M65" s="187">
        <v>2020</v>
      </c>
      <c r="N65" s="179"/>
      <c r="O65" s="169" t="s">
        <v>23</v>
      </c>
    </row>
    <row r="66" spans="2:15">
      <c r="B66" s="170" t="s">
        <v>22</v>
      </c>
      <c r="C66" s="170" t="s">
        <v>25</v>
      </c>
      <c r="D66" s="180"/>
      <c r="E66" s="181"/>
      <c r="F66" s="188"/>
      <c r="G66" s="188"/>
      <c r="H66" s="190"/>
      <c r="I66" s="192"/>
      <c r="J66" s="193"/>
      <c r="K66" s="180"/>
      <c r="L66" s="181"/>
      <c r="M66" s="188"/>
      <c r="N66" s="181"/>
      <c r="O66" s="169"/>
    </row>
    <row r="67" spans="2:15" ht="15" customHeight="1">
      <c r="B67" s="170"/>
      <c r="C67" s="170"/>
      <c r="D67" s="156" t="s">
        <v>26</v>
      </c>
      <c r="E67" s="158" t="s">
        <v>2</v>
      </c>
      <c r="F67" s="157" t="s">
        <v>26</v>
      </c>
      <c r="G67" s="56" t="s">
        <v>2</v>
      </c>
      <c r="H67" s="172" t="s">
        <v>27</v>
      </c>
      <c r="I67" s="57" t="s">
        <v>26</v>
      </c>
      <c r="J67" s="174" t="s">
        <v>84</v>
      </c>
      <c r="K67" s="156" t="s">
        <v>26</v>
      </c>
      <c r="L67" s="55" t="s">
        <v>2</v>
      </c>
      <c r="M67" s="157" t="s">
        <v>26</v>
      </c>
      <c r="N67" s="55" t="s">
        <v>2</v>
      </c>
      <c r="O67" s="176" t="s">
        <v>27</v>
      </c>
    </row>
    <row r="68" spans="2:15" ht="25.5">
      <c r="B68" s="171"/>
      <c r="C68" s="171"/>
      <c r="D68" s="159" t="s">
        <v>28</v>
      </c>
      <c r="E68" s="160" t="s">
        <v>29</v>
      </c>
      <c r="F68" s="53" t="s">
        <v>28</v>
      </c>
      <c r="G68" s="54" t="s">
        <v>29</v>
      </c>
      <c r="H68" s="173"/>
      <c r="I68" s="58" t="s">
        <v>28</v>
      </c>
      <c r="J68" s="175"/>
      <c r="K68" s="159" t="s">
        <v>28</v>
      </c>
      <c r="L68" s="160" t="s">
        <v>29</v>
      </c>
      <c r="M68" s="53" t="s">
        <v>28</v>
      </c>
      <c r="N68" s="160" t="s">
        <v>29</v>
      </c>
      <c r="O68" s="177"/>
    </row>
    <row r="69" spans="2:15">
      <c r="B69" s="74"/>
      <c r="C69" s="67" t="s">
        <v>12</v>
      </c>
      <c r="D69" s="84">
        <v>82</v>
      </c>
      <c r="E69" s="69">
        <v>0.20812182741116753</v>
      </c>
      <c r="F69" s="85">
        <v>78</v>
      </c>
      <c r="G69" s="70">
        <v>0.20103092783505155</v>
      </c>
      <c r="H69" s="71">
        <v>5.1282051282051322E-2</v>
      </c>
      <c r="I69" s="84">
        <v>138</v>
      </c>
      <c r="J69" s="73">
        <v>-0.40579710144927539</v>
      </c>
      <c r="K69" s="84">
        <v>82</v>
      </c>
      <c r="L69" s="69">
        <v>0.20812182741116753</v>
      </c>
      <c r="M69" s="85">
        <v>78</v>
      </c>
      <c r="N69" s="70">
        <v>0.20103092783505155</v>
      </c>
      <c r="O69" s="71">
        <v>5.1282051282051322E-2</v>
      </c>
    </row>
    <row r="70" spans="2:15">
      <c r="B70" s="74"/>
      <c r="C70" s="75" t="s">
        <v>4</v>
      </c>
      <c r="D70" s="86">
        <v>82</v>
      </c>
      <c r="E70" s="77">
        <v>0.20812182741116753</v>
      </c>
      <c r="F70" s="87">
        <v>76</v>
      </c>
      <c r="G70" s="88">
        <v>0.19587628865979381</v>
      </c>
      <c r="H70" s="79">
        <v>7.8947368421052655E-2</v>
      </c>
      <c r="I70" s="86">
        <v>143</v>
      </c>
      <c r="J70" s="89">
        <v>-0.42657342657342656</v>
      </c>
      <c r="K70" s="86">
        <v>82</v>
      </c>
      <c r="L70" s="77">
        <v>0.20812182741116753</v>
      </c>
      <c r="M70" s="87">
        <v>76</v>
      </c>
      <c r="N70" s="88">
        <v>0.19587628865979381</v>
      </c>
      <c r="O70" s="79">
        <v>7.8947368421052655E-2</v>
      </c>
    </row>
    <row r="71" spans="2:15">
      <c r="B71" s="74"/>
      <c r="C71" s="75" t="s">
        <v>10</v>
      </c>
      <c r="D71" s="86">
        <v>62</v>
      </c>
      <c r="E71" s="77">
        <v>0.15736040609137056</v>
      </c>
      <c r="F71" s="87">
        <v>36</v>
      </c>
      <c r="G71" s="88">
        <v>9.2783505154639179E-2</v>
      </c>
      <c r="H71" s="79">
        <v>0.72222222222222232</v>
      </c>
      <c r="I71" s="87">
        <v>136</v>
      </c>
      <c r="J71" s="89">
        <v>-0.54411764705882359</v>
      </c>
      <c r="K71" s="86">
        <v>62</v>
      </c>
      <c r="L71" s="77">
        <v>0.15736040609137056</v>
      </c>
      <c r="M71" s="87">
        <v>36</v>
      </c>
      <c r="N71" s="88">
        <v>9.2783505154639179E-2</v>
      </c>
      <c r="O71" s="79">
        <v>0.72222222222222232</v>
      </c>
    </row>
    <row r="72" spans="2:15">
      <c r="B72" s="74"/>
      <c r="C72" s="75" t="s">
        <v>9</v>
      </c>
      <c r="D72" s="86">
        <v>60</v>
      </c>
      <c r="E72" s="77">
        <v>0.15228426395939088</v>
      </c>
      <c r="F72" s="87">
        <v>99</v>
      </c>
      <c r="G72" s="88">
        <v>0.25515463917525771</v>
      </c>
      <c r="H72" s="79">
        <v>-0.39393939393939392</v>
      </c>
      <c r="I72" s="87">
        <v>124</v>
      </c>
      <c r="J72" s="89">
        <v>-0.5161290322580645</v>
      </c>
      <c r="K72" s="86">
        <v>60</v>
      </c>
      <c r="L72" s="77">
        <v>0.15228426395939088</v>
      </c>
      <c r="M72" s="87">
        <v>99</v>
      </c>
      <c r="N72" s="88">
        <v>0.25515463917525771</v>
      </c>
      <c r="O72" s="79">
        <v>-0.39393939393939392</v>
      </c>
    </row>
    <row r="73" spans="2:15">
      <c r="B73" s="116"/>
      <c r="C73" s="75" t="s">
        <v>8</v>
      </c>
      <c r="D73" s="86">
        <v>37</v>
      </c>
      <c r="E73" s="77">
        <v>9.3908629441624369E-2</v>
      </c>
      <c r="F73" s="87">
        <v>24</v>
      </c>
      <c r="G73" s="88">
        <v>6.1855670103092786E-2</v>
      </c>
      <c r="H73" s="79">
        <v>0.54166666666666674</v>
      </c>
      <c r="I73" s="87">
        <v>83</v>
      </c>
      <c r="J73" s="89">
        <v>-0.55421686746987953</v>
      </c>
      <c r="K73" s="86">
        <v>37</v>
      </c>
      <c r="L73" s="77">
        <v>9.3908629441624369E-2</v>
      </c>
      <c r="M73" s="87">
        <v>24</v>
      </c>
      <c r="N73" s="88">
        <v>6.1855670103092786E-2</v>
      </c>
      <c r="O73" s="79">
        <v>0.54166666666666674</v>
      </c>
    </row>
    <row r="74" spans="2:15">
      <c r="B74" s="74"/>
      <c r="C74" s="75" t="s">
        <v>3</v>
      </c>
      <c r="D74" s="86">
        <v>36</v>
      </c>
      <c r="E74" s="77">
        <v>9.1370558375634514E-2</v>
      </c>
      <c r="F74" s="87">
        <v>39</v>
      </c>
      <c r="G74" s="88">
        <v>0.10051546391752578</v>
      </c>
      <c r="H74" s="79">
        <v>-7.6923076923076872E-2</v>
      </c>
      <c r="I74" s="87">
        <v>46</v>
      </c>
      <c r="J74" s="89">
        <v>-0.21739130434782605</v>
      </c>
      <c r="K74" s="86">
        <v>36</v>
      </c>
      <c r="L74" s="77">
        <v>9.1370558375634514E-2</v>
      </c>
      <c r="M74" s="87">
        <v>39</v>
      </c>
      <c r="N74" s="88">
        <v>0.10051546391752578</v>
      </c>
      <c r="O74" s="79">
        <v>-7.6923076923076872E-2</v>
      </c>
    </row>
    <row r="75" spans="2:15">
      <c r="B75" s="74"/>
      <c r="C75" s="75" t="s">
        <v>11</v>
      </c>
      <c r="D75" s="86">
        <v>21</v>
      </c>
      <c r="E75" s="77">
        <v>5.3299492385786802E-2</v>
      </c>
      <c r="F75" s="87">
        <v>15</v>
      </c>
      <c r="G75" s="88">
        <v>3.8659793814432991E-2</v>
      </c>
      <c r="H75" s="79">
        <v>0.39999999999999991</v>
      </c>
      <c r="I75" s="87">
        <v>52</v>
      </c>
      <c r="J75" s="89">
        <v>-0.59615384615384615</v>
      </c>
      <c r="K75" s="86">
        <v>21</v>
      </c>
      <c r="L75" s="77">
        <v>5.3299492385786802E-2</v>
      </c>
      <c r="M75" s="87">
        <v>15</v>
      </c>
      <c r="N75" s="88">
        <v>3.8659793814432991E-2</v>
      </c>
      <c r="O75" s="79">
        <v>0.39999999999999991</v>
      </c>
    </row>
    <row r="76" spans="2:15">
      <c r="B76" s="74"/>
      <c r="C76" s="75" t="s">
        <v>66</v>
      </c>
      <c r="D76" s="86">
        <v>5</v>
      </c>
      <c r="E76" s="77">
        <v>1.2690355329949238E-2</v>
      </c>
      <c r="F76" s="87">
        <v>8</v>
      </c>
      <c r="G76" s="88">
        <v>2.0618556701030927E-2</v>
      </c>
      <c r="H76" s="79">
        <v>-0.375</v>
      </c>
      <c r="I76" s="87">
        <v>12</v>
      </c>
      <c r="J76" s="89">
        <v>-0.58333333333333326</v>
      </c>
      <c r="K76" s="86">
        <v>5</v>
      </c>
      <c r="L76" s="77">
        <v>1.2690355329949238E-2</v>
      </c>
      <c r="M76" s="87">
        <v>8</v>
      </c>
      <c r="N76" s="88">
        <v>2.0618556701030927E-2</v>
      </c>
      <c r="O76" s="79">
        <v>-0.375</v>
      </c>
    </row>
    <row r="77" spans="2:15">
      <c r="B77" s="74"/>
      <c r="C77" s="75" t="s">
        <v>42</v>
      </c>
      <c r="D77" s="86">
        <v>5</v>
      </c>
      <c r="E77" s="77">
        <v>1.2690355329949238E-2</v>
      </c>
      <c r="F77" s="87">
        <v>8</v>
      </c>
      <c r="G77" s="88">
        <v>2.0618556701030927E-2</v>
      </c>
      <c r="H77" s="79">
        <v>-0.375</v>
      </c>
      <c r="I77" s="87">
        <v>6</v>
      </c>
      <c r="J77" s="89">
        <v>-0.16666666666666663</v>
      </c>
      <c r="K77" s="86">
        <v>5</v>
      </c>
      <c r="L77" s="77">
        <v>1.2690355329949238E-2</v>
      </c>
      <c r="M77" s="87">
        <v>8</v>
      </c>
      <c r="N77" s="88">
        <v>2.0618556701030927E-2</v>
      </c>
      <c r="O77" s="79">
        <v>-0.375</v>
      </c>
    </row>
    <row r="78" spans="2:15">
      <c r="B78" s="126"/>
      <c r="C78" s="90" t="s">
        <v>86</v>
      </c>
      <c r="D78" s="91">
        <v>2</v>
      </c>
      <c r="E78" s="103">
        <v>5.076142131979695E-3</v>
      </c>
      <c r="F78" s="135">
        <v>3</v>
      </c>
      <c r="G78" s="104">
        <v>7.7319587628865982E-3</v>
      </c>
      <c r="H78" s="105">
        <v>-0.33333333333333337</v>
      </c>
      <c r="I78" s="135">
        <v>2</v>
      </c>
      <c r="J78" s="107">
        <v>0</v>
      </c>
      <c r="K78" s="91">
        <v>2</v>
      </c>
      <c r="L78" s="103">
        <v>5.076142131979695E-3</v>
      </c>
      <c r="M78" s="135">
        <v>3</v>
      </c>
      <c r="N78" s="104">
        <v>7.7319587628865982E-3</v>
      </c>
      <c r="O78" s="105">
        <v>-0.33333333333333337</v>
      </c>
    </row>
    <row r="79" spans="2:15">
      <c r="B79" s="133"/>
      <c r="C79" s="90" t="s">
        <v>30</v>
      </c>
      <c r="D79" s="91">
        <v>2</v>
      </c>
      <c r="E79" s="92">
        <v>5.076142131979695E-3</v>
      </c>
      <c r="F79" s="91">
        <v>2</v>
      </c>
      <c r="G79" s="92">
        <v>5.1546391752577319E-3</v>
      </c>
      <c r="H79" s="93">
        <v>0</v>
      </c>
      <c r="I79" s="91">
        <v>13</v>
      </c>
      <c r="J79" s="92">
        <v>1.7218543046357615E-2</v>
      </c>
      <c r="K79" s="91">
        <v>2</v>
      </c>
      <c r="L79" s="92">
        <v>5.076142131979695E-3</v>
      </c>
      <c r="M79" s="91">
        <v>2</v>
      </c>
      <c r="N79" s="92">
        <v>5.1546391752577319E-3</v>
      </c>
      <c r="O79" s="94">
        <v>0</v>
      </c>
    </row>
    <row r="80" spans="2:15">
      <c r="B80" s="26"/>
      <c r="C80" s="99" t="s">
        <v>31</v>
      </c>
      <c r="D80" s="39">
        <v>394</v>
      </c>
      <c r="E80" s="13">
        <v>1</v>
      </c>
      <c r="F80" s="39">
        <v>388</v>
      </c>
      <c r="G80" s="13">
        <v>1</v>
      </c>
      <c r="H80" s="14">
        <v>1.5463917525773141E-2</v>
      </c>
      <c r="I80" s="39">
        <v>755</v>
      </c>
      <c r="J80" s="15">
        <v>-0.47814569536423845</v>
      </c>
      <c r="K80" s="39">
        <v>394</v>
      </c>
      <c r="L80" s="13">
        <v>1</v>
      </c>
      <c r="M80" s="39">
        <v>388</v>
      </c>
      <c r="N80" s="13">
        <v>1</v>
      </c>
      <c r="O80" s="23">
        <v>1.5463917525773141E-2</v>
      </c>
    </row>
    <row r="81" spans="2:15">
      <c r="B81" s="142" t="s">
        <v>44</v>
      </c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69" priority="34" operator="lessThan">
      <formula>0</formula>
    </cfRule>
  </conditionalFormatting>
  <conditionalFormatting sqref="H11:H14 J11:J14 O11:O14">
    <cfRule type="cellIs" dxfId="68" priority="33" operator="lessThan">
      <formula>0</formula>
    </cfRule>
  </conditionalFormatting>
  <conditionalFormatting sqref="J15:J16">
    <cfRule type="cellIs" dxfId="67" priority="32" operator="lessThan">
      <formula>0</formula>
    </cfRule>
  </conditionalFormatting>
  <conditionalFormatting sqref="H10 J10 O10">
    <cfRule type="cellIs" dxfId="66" priority="31" operator="lessThan">
      <formula>0</formula>
    </cfRule>
  </conditionalFormatting>
  <conditionalFormatting sqref="D19:O28 D10:O16">
    <cfRule type="cellIs" dxfId="65" priority="30" operator="equal">
      <formula>0</formula>
    </cfRule>
  </conditionalFormatting>
  <conditionalFormatting sqref="H17 O17">
    <cfRule type="cellIs" dxfId="64" priority="29" operator="lessThan">
      <formula>0</formula>
    </cfRule>
  </conditionalFormatting>
  <conditionalFormatting sqref="H19:H23 J19:J23 O19:O23">
    <cfRule type="cellIs" dxfId="63" priority="28" operator="lessThan">
      <formula>0</formula>
    </cfRule>
  </conditionalFormatting>
  <conditionalFormatting sqref="H18 J18 O18">
    <cfRule type="cellIs" dxfId="62" priority="27" operator="lessThan">
      <formula>0</formula>
    </cfRule>
  </conditionalFormatting>
  <conditionalFormatting sqref="H18 O18">
    <cfRule type="cellIs" dxfId="61" priority="26" operator="lessThan">
      <formula>0</formula>
    </cfRule>
  </conditionalFormatting>
  <conditionalFormatting sqref="H29 O29">
    <cfRule type="cellIs" dxfId="60" priority="25" operator="lessThan">
      <formula>0</formula>
    </cfRule>
  </conditionalFormatting>
  <conditionalFormatting sqref="H30 J30 O30">
    <cfRule type="cellIs" dxfId="59" priority="24" operator="lessThan">
      <formula>0</formula>
    </cfRule>
  </conditionalFormatting>
  <conditionalFormatting sqref="H30 O30">
    <cfRule type="cellIs" dxfId="58" priority="23" operator="lessThan">
      <formula>0</formula>
    </cfRule>
  </conditionalFormatting>
  <conditionalFormatting sqref="H31 O31">
    <cfRule type="cellIs" dxfId="57" priority="22" operator="lessThan">
      <formula>0</formula>
    </cfRule>
  </conditionalFormatting>
  <conditionalFormatting sqref="H31 O31 J31">
    <cfRule type="cellIs" dxfId="56" priority="21" operator="lessThan">
      <formula>0</formula>
    </cfRule>
  </conditionalFormatting>
  <conditionalFormatting sqref="H32 O32">
    <cfRule type="cellIs" dxfId="55" priority="20" operator="lessThan">
      <formula>0</formula>
    </cfRule>
  </conditionalFormatting>
  <conditionalFormatting sqref="H32 O32 J32">
    <cfRule type="cellIs" dxfId="54" priority="19" operator="lessThan">
      <formula>0</formula>
    </cfRule>
  </conditionalFormatting>
  <conditionalFormatting sqref="H45 O45 J45">
    <cfRule type="cellIs" dxfId="53" priority="18" operator="lessThan">
      <formula>0</formula>
    </cfRule>
  </conditionalFormatting>
  <conditionalFormatting sqref="H51:H53 J51:J53 O51:O53">
    <cfRule type="cellIs" dxfId="52" priority="16" operator="lessThan">
      <formula>0</formula>
    </cfRule>
  </conditionalFormatting>
  <conditionalFormatting sqref="H46:H50 J46:J50 O46:O50">
    <cfRule type="cellIs" dxfId="51" priority="17" operator="lessThan">
      <formula>0</formula>
    </cfRule>
  </conditionalFormatting>
  <conditionalFormatting sqref="H54 J54 O54">
    <cfRule type="cellIs" dxfId="50" priority="14" operator="lessThan">
      <formula>0</formula>
    </cfRule>
  </conditionalFormatting>
  <conditionalFormatting sqref="H54 O54">
    <cfRule type="cellIs" dxfId="49" priority="15" operator="lessThan">
      <formula>0</formula>
    </cfRule>
  </conditionalFormatting>
  <conditionalFormatting sqref="H57 O57">
    <cfRule type="cellIs" dxfId="48" priority="13" operator="lessThan">
      <formula>0</formula>
    </cfRule>
  </conditionalFormatting>
  <conditionalFormatting sqref="H57 O57 J57">
    <cfRule type="cellIs" dxfId="47" priority="12" operator="lessThan">
      <formula>0</formula>
    </cfRule>
  </conditionalFormatting>
  <conditionalFormatting sqref="H55 J55 O55">
    <cfRule type="cellIs" dxfId="46" priority="11" operator="lessThan">
      <formula>0</formula>
    </cfRule>
  </conditionalFormatting>
  <conditionalFormatting sqref="H55 O55">
    <cfRule type="cellIs" dxfId="45" priority="10" operator="lessThan">
      <formula>0</formula>
    </cfRule>
  </conditionalFormatting>
  <conditionalFormatting sqref="H56 O56">
    <cfRule type="cellIs" dxfId="44" priority="9" operator="lessThan">
      <formula>0</formula>
    </cfRule>
  </conditionalFormatting>
  <conditionalFormatting sqref="H56 O56 J56">
    <cfRule type="cellIs" dxfId="43" priority="8" operator="lessThan">
      <formula>0</formula>
    </cfRule>
  </conditionalFormatting>
  <conditionalFormatting sqref="H79 O79">
    <cfRule type="cellIs" dxfId="42" priority="7" operator="lessThan">
      <formula>0</formula>
    </cfRule>
  </conditionalFormatting>
  <conditionalFormatting sqref="H69:H73 J69:J73 O69:O73">
    <cfRule type="cellIs" dxfId="41" priority="6" operator="lessThan">
      <formula>0</formula>
    </cfRule>
  </conditionalFormatting>
  <conditionalFormatting sqref="H79 O79">
    <cfRule type="cellIs" dxfId="40" priority="35" operator="lessThan">
      <formula>0</formula>
    </cfRule>
  </conditionalFormatting>
  <conditionalFormatting sqref="J74:J78 O74:O78 H74:H78">
    <cfRule type="cellIs" dxfId="39" priority="4" operator="lessThan">
      <formula>0</formula>
    </cfRule>
  </conditionalFormatting>
  <conditionalFormatting sqref="D69:O78">
    <cfRule type="cellIs" dxfId="38" priority="3" operator="equal">
      <formula>0</formula>
    </cfRule>
  </conditionalFormatting>
  <conditionalFormatting sqref="H80 O80">
    <cfRule type="cellIs" dxfId="37" priority="2" operator="lessThan">
      <formula>0</formula>
    </cfRule>
  </conditionalFormatting>
  <conditionalFormatting sqref="H80 O80 J80">
    <cfRule type="cellIs" dxfId="3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5"/>
  <sheetViews>
    <sheetView showGridLines="0" workbookViewId="0">
      <selection activeCell="P17" sqref="P17"/>
    </sheetView>
  </sheetViews>
  <sheetFormatPr defaultRowHeight="15"/>
  <cols>
    <col min="1" max="1" width="2" style="149" customWidth="1"/>
    <col min="2" max="2" width="8.140625" style="149" customWidth="1"/>
    <col min="3" max="3" width="20.28515625" style="149" customWidth="1"/>
    <col min="4" max="9" width="8.85546875" style="149" customWidth="1"/>
    <col min="10" max="10" width="9.42578125" style="149" customWidth="1"/>
    <col min="11" max="12" width="11.28515625" style="149" customWidth="1"/>
    <col min="13" max="14" width="8.85546875" style="149" customWidth="1"/>
    <col min="15" max="15" width="10.7109375" style="149" customWidth="1"/>
    <col min="16" max="16" width="22.5703125" style="149" customWidth="1"/>
    <col min="17" max="22" width="11" style="149" customWidth="1"/>
    <col min="23" max="256" width="9.140625" style="149"/>
    <col min="257" max="257" width="2" style="149" customWidth="1"/>
    <col min="258" max="258" width="8.140625" style="149" customWidth="1"/>
    <col min="259" max="259" width="20.28515625" style="149" customWidth="1"/>
    <col min="260" max="265" width="8.85546875" style="149" customWidth="1"/>
    <col min="266" max="266" width="9.42578125" style="149" customWidth="1"/>
    <col min="267" max="268" width="11.28515625" style="149" customWidth="1"/>
    <col min="269" max="270" width="8.85546875" style="149" customWidth="1"/>
    <col min="271" max="271" width="10.7109375" style="149" customWidth="1"/>
    <col min="272" max="272" width="22.5703125" style="149" customWidth="1"/>
    <col min="273" max="278" width="11" style="149" customWidth="1"/>
    <col min="279" max="512" width="9.140625" style="149"/>
    <col min="513" max="513" width="2" style="149" customWidth="1"/>
    <col min="514" max="514" width="8.140625" style="149" customWidth="1"/>
    <col min="515" max="515" width="20.28515625" style="149" customWidth="1"/>
    <col min="516" max="521" width="8.85546875" style="149" customWidth="1"/>
    <col min="522" max="522" width="9.42578125" style="149" customWidth="1"/>
    <col min="523" max="524" width="11.28515625" style="149" customWidth="1"/>
    <col min="525" max="526" width="8.85546875" style="149" customWidth="1"/>
    <col min="527" max="527" width="10.7109375" style="149" customWidth="1"/>
    <col min="528" max="528" width="22.5703125" style="149" customWidth="1"/>
    <col min="529" max="534" width="11" style="149" customWidth="1"/>
    <col min="535" max="768" width="9.140625" style="149"/>
    <col min="769" max="769" width="2" style="149" customWidth="1"/>
    <col min="770" max="770" width="8.140625" style="149" customWidth="1"/>
    <col min="771" max="771" width="20.28515625" style="149" customWidth="1"/>
    <col min="772" max="777" width="8.85546875" style="149" customWidth="1"/>
    <col min="778" max="778" width="9.42578125" style="149" customWidth="1"/>
    <col min="779" max="780" width="11.28515625" style="149" customWidth="1"/>
    <col min="781" max="782" width="8.85546875" style="149" customWidth="1"/>
    <col min="783" max="783" width="10.7109375" style="149" customWidth="1"/>
    <col min="784" max="784" width="22.5703125" style="149" customWidth="1"/>
    <col min="785" max="790" width="11" style="149" customWidth="1"/>
    <col min="791" max="1024" width="9.140625" style="149"/>
    <col min="1025" max="1025" width="2" style="149" customWidth="1"/>
    <col min="1026" max="1026" width="8.140625" style="149" customWidth="1"/>
    <col min="1027" max="1027" width="20.28515625" style="149" customWidth="1"/>
    <col min="1028" max="1033" width="8.85546875" style="149" customWidth="1"/>
    <col min="1034" max="1034" width="9.42578125" style="149" customWidth="1"/>
    <col min="1035" max="1036" width="11.28515625" style="149" customWidth="1"/>
    <col min="1037" max="1038" width="8.85546875" style="149" customWidth="1"/>
    <col min="1039" max="1039" width="10.7109375" style="149" customWidth="1"/>
    <col min="1040" max="1040" width="22.5703125" style="149" customWidth="1"/>
    <col min="1041" max="1046" width="11" style="149" customWidth="1"/>
    <col min="1047" max="1280" width="9.140625" style="149"/>
    <col min="1281" max="1281" width="2" style="149" customWidth="1"/>
    <col min="1282" max="1282" width="8.140625" style="149" customWidth="1"/>
    <col min="1283" max="1283" width="20.28515625" style="149" customWidth="1"/>
    <col min="1284" max="1289" width="8.85546875" style="149" customWidth="1"/>
    <col min="1290" max="1290" width="9.42578125" style="149" customWidth="1"/>
    <col min="1291" max="1292" width="11.28515625" style="149" customWidth="1"/>
    <col min="1293" max="1294" width="8.85546875" style="149" customWidth="1"/>
    <col min="1295" max="1295" width="10.7109375" style="149" customWidth="1"/>
    <col min="1296" max="1296" width="22.5703125" style="149" customWidth="1"/>
    <col min="1297" max="1302" width="11" style="149" customWidth="1"/>
    <col min="1303" max="1536" width="9.140625" style="149"/>
    <col min="1537" max="1537" width="2" style="149" customWidth="1"/>
    <col min="1538" max="1538" width="8.140625" style="149" customWidth="1"/>
    <col min="1539" max="1539" width="20.28515625" style="149" customWidth="1"/>
    <col min="1540" max="1545" width="8.85546875" style="149" customWidth="1"/>
    <col min="1546" max="1546" width="9.42578125" style="149" customWidth="1"/>
    <col min="1547" max="1548" width="11.28515625" style="149" customWidth="1"/>
    <col min="1549" max="1550" width="8.85546875" style="149" customWidth="1"/>
    <col min="1551" max="1551" width="10.7109375" style="149" customWidth="1"/>
    <col min="1552" max="1552" width="22.5703125" style="149" customWidth="1"/>
    <col min="1553" max="1558" width="11" style="149" customWidth="1"/>
    <col min="1559" max="1792" width="9.140625" style="149"/>
    <col min="1793" max="1793" width="2" style="149" customWidth="1"/>
    <col min="1794" max="1794" width="8.140625" style="149" customWidth="1"/>
    <col min="1795" max="1795" width="20.28515625" style="149" customWidth="1"/>
    <col min="1796" max="1801" width="8.85546875" style="149" customWidth="1"/>
    <col min="1802" max="1802" width="9.42578125" style="149" customWidth="1"/>
    <col min="1803" max="1804" width="11.28515625" style="149" customWidth="1"/>
    <col min="1805" max="1806" width="8.85546875" style="149" customWidth="1"/>
    <col min="1807" max="1807" width="10.7109375" style="149" customWidth="1"/>
    <col min="1808" max="1808" width="22.5703125" style="149" customWidth="1"/>
    <col min="1809" max="1814" width="11" style="149" customWidth="1"/>
    <col min="1815" max="2048" width="9.140625" style="149"/>
    <col min="2049" max="2049" width="2" style="149" customWidth="1"/>
    <col min="2050" max="2050" width="8.140625" style="149" customWidth="1"/>
    <col min="2051" max="2051" width="20.28515625" style="149" customWidth="1"/>
    <col min="2052" max="2057" width="8.85546875" style="149" customWidth="1"/>
    <col min="2058" max="2058" width="9.42578125" style="149" customWidth="1"/>
    <col min="2059" max="2060" width="11.28515625" style="149" customWidth="1"/>
    <col min="2061" max="2062" width="8.85546875" style="149" customWidth="1"/>
    <col min="2063" max="2063" width="10.7109375" style="149" customWidth="1"/>
    <col min="2064" max="2064" width="22.5703125" style="149" customWidth="1"/>
    <col min="2065" max="2070" width="11" style="149" customWidth="1"/>
    <col min="2071" max="2304" width="9.140625" style="149"/>
    <col min="2305" max="2305" width="2" style="149" customWidth="1"/>
    <col min="2306" max="2306" width="8.140625" style="149" customWidth="1"/>
    <col min="2307" max="2307" width="20.28515625" style="149" customWidth="1"/>
    <col min="2308" max="2313" width="8.85546875" style="149" customWidth="1"/>
    <col min="2314" max="2314" width="9.42578125" style="149" customWidth="1"/>
    <col min="2315" max="2316" width="11.28515625" style="149" customWidth="1"/>
    <col min="2317" max="2318" width="8.85546875" style="149" customWidth="1"/>
    <col min="2319" max="2319" width="10.7109375" style="149" customWidth="1"/>
    <col min="2320" max="2320" width="22.5703125" style="149" customWidth="1"/>
    <col min="2321" max="2326" width="11" style="149" customWidth="1"/>
    <col min="2327" max="2560" width="9.140625" style="149"/>
    <col min="2561" max="2561" width="2" style="149" customWidth="1"/>
    <col min="2562" max="2562" width="8.140625" style="149" customWidth="1"/>
    <col min="2563" max="2563" width="20.28515625" style="149" customWidth="1"/>
    <col min="2564" max="2569" width="8.85546875" style="149" customWidth="1"/>
    <col min="2570" max="2570" width="9.42578125" style="149" customWidth="1"/>
    <col min="2571" max="2572" width="11.28515625" style="149" customWidth="1"/>
    <col min="2573" max="2574" width="8.85546875" style="149" customWidth="1"/>
    <col min="2575" max="2575" width="10.7109375" style="149" customWidth="1"/>
    <col min="2576" max="2576" width="22.5703125" style="149" customWidth="1"/>
    <col min="2577" max="2582" width="11" style="149" customWidth="1"/>
    <col min="2583" max="2816" width="9.140625" style="149"/>
    <col min="2817" max="2817" width="2" style="149" customWidth="1"/>
    <col min="2818" max="2818" width="8.140625" style="149" customWidth="1"/>
    <col min="2819" max="2819" width="20.28515625" style="149" customWidth="1"/>
    <col min="2820" max="2825" width="8.85546875" style="149" customWidth="1"/>
    <col min="2826" max="2826" width="9.42578125" style="149" customWidth="1"/>
    <col min="2827" max="2828" width="11.28515625" style="149" customWidth="1"/>
    <col min="2829" max="2830" width="8.85546875" style="149" customWidth="1"/>
    <col min="2831" max="2831" width="10.7109375" style="149" customWidth="1"/>
    <col min="2832" max="2832" width="22.5703125" style="149" customWidth="1"/>
    <col min="2833" max="2838" width="11" style="149" customWidth="1"/>
    <col min="2839" max="3072" width="9.140625" style="149"/>
    <col min="3073" max="3073" width="2" style="149" customWidth="1"/>
    <col min="3074" max="3074" width="8.140625" style="149" customWidth="1"/>
    <col min="3075" max="3075" width="20.28515625" style="149" customWidth="1"/>
    <col min="3076" max="3081" width="8.85546875" style="149" customWidth="1"/>
    <col min="3082" max="3082" width="9.42578125" style="149" customWidth="1"/>
    <col min="3083" max="3084" width="11.28515625" style="149" customWidth="1"/>
    <col min="3085" max="3086" width="8.85546875" style="149" customWidth="1"/>
    <col min="3087" max="3087" width="10.7109375" style="149" customWidth="1"/>
    <col min="3088" max="3088" width="22.5703125" style="149" customWidth="1"/>
    <col min="3089" max="3094" width="11" style="149" customWidth="1"/>
    <col min="3095" max="3328" width="9.140625" style="149"/>
    <col min="3329" max="3329" width="2" style="149" customWidth="1"/>
    <col min="3330" max="3330" width="8.140625" style="149" customWidth="1"/>
    <col min="3331" max="3331" width="20.28515625" style="149" customWidth="1"/>
    <col min="3332" max="3337" width="8.85546875" style="149" customWidth="1"/>
    <col min="3338" max="3338" width="9.42578125" style="149" customWidth="1"/>
    <col min="3339" max="3340" width="11.28515625" style="149" customWidth="1"/>
    <col min="3341" max="3342" width="8.85546875" style="149" customWidth="1"/>
    <col min="3343" max="3343" width="10.7109375" style="149" customWidth="1"/>
    <col min="3344" max="3344" width="22.5703125" style="149" customWidth="1"/>
    <col min="3345" max="3350" width="11" style="149" customWidth="1"/>
    <col min="3351" max="3584" width="9.140625" style="149"/>
    <col min="3585" max="3585" width="2" style="149" customWidth="1"/>
    <col min="3586" max="3586" width="8.140625" style="149" customWidth="1"/>
    <col min="3587" max="3587" width="20.28515625" style="149" customWidth="1"/>
    <col min="3588" max="3593" width="8.85546875" style="149" customWidth="1"/>
    <col min="3594" max="3594" width="9.42578125" style="149" customWidth="1"/>
    <col min="3595" max="3596" width="11.28515625" style="149" customWidth="1"/>
    <col min="3597" max="3598" width="8.85546875" style="149" customWidth="1"/>
    <col min="3599" max="3599" width="10.7109375" style="149" customWidth="1"/>
    <col min="3600" max="3600" width="22.5703125" style="149" customWidth="1"/>
    <col min="3601" max="3606" width="11" style="149" customWidth="1"/>
    <col min="3607" max="3840" width="9.140625" style="149"/>
    <col min="3841" max="3841" width="2" style="149" customWidth="1"/>
    <col min="3842" max="3842" width="8.140625" style="149" customWidth="1"/>
    <col min="3843" max="3843" width="20.28515625" style="149" customWidth="1"/>
    <col min="3844" max="3849" width="8.85546875" style="149" customWidth="1"/>
    <col min="3850" max="3850" width="9.42578125" style="149" customWidth="1"/>
    <col min="3851" max="3852" width="11.28515625" style="149" customWidth="1"/>
    <col min="3853" max="3854" width="8.85546875" style="149" customWidth="1"/>
    <col min="3855" max="3855" width="10.7109375" style="149" customWidth="1"/>
    <col min="3856" max="3856" width="22.5703125" style="149" customWidth="1"/>
    <col min="3857" max="3862" width="11" style="149" customWidth="1"/>
    <col min="3863" max="4096" width="9.140625" style="149"/>
    <col min="4097" max="4097" width="2" style="149" customWidth="1"/>
    <col min="4098" max="4098" width="8.140625" style="149" customWidth="1"/>
    <col min="4099" max="4099" width="20.28515625" style="149" customWidth="1"/>
    <col min="4100" max="4105" width="8.85546875" style="149" customWidth="1"/>
    <col min="4106" max="4106" width="9.42578125" style="149" customWidth="1"/>
    <col min="4107" max="4108" width="11.28515625" style="149" customWidth="1"/>
    <col min="4109" max="4110" width="8.85546875" style="149" customWidth="1"/>
    <col min="4111" max="4111" width="10.7109375" style="149" customWidth="1"/>
    <col min="4112" max="4112" width="22.5703125" style="149" customWidth="1"/>
    <col min="4113" max="4118" width="11" style="149" customWidth="1"/>
    <col min="4119" max="4352" width="9.140625" style="149"/>
    <col min="4353" max="4353" width="2" style="149" customWidth="1"/>
    <col min="4354" max="4354" width="8.140625" style="149" customWidth="1"/>
    <col min="4355" max="4355" width="20.28515625" style="149" customWidth="1"/>
    <col min="4356" max="4361" width="8.85546875" style="149" customWidth="1"/>
    <col min="4362" max="4362" width="9.42578125" style="149" customWidth="1"/>
    <col min="4363" max="4364" width="11.28515625" style="149" customWidth="1"/>
    <col min="4365" max="4366" width="8.85546875" style="149" customWidth="1"/>
    <col min="4367" max="4367" width="10.7109375" style="149" customWidth="1"/>
    <col min="4368" max="4368" width="22.5703125" style="149" customWidth="1"/>
    <col min="4369" max="4374" width="11" style="149" customWidth="1"/>
    <col min="4375" max="4608" width="9.140625" style="149"/>
    <col min="4609" max="4609" width="2" style="149" customWidth="1"/>
    <col min="4610" max="4610" width="8.140625" style="149" customWidth="1"/>
    <col min="4611" max="4611" width="20.28515625" style="149" customWidth="1"/>
    <col min="4612" max="4617" width="8.85546875" style="149" customWidth="1"/>
    <col min="4618" max="4618" width="9.42578125" style="149" customWidth="1"/>
    <col min="4619" max="4620" width="11.28515625" style="149" customWidth="1"/>
    <col min="4621" max="4622" width="8.85546875" style="149" customWidth="1"/>
    <col min="4623" max="4623" width="10.7109375" style="149" customWidth="1"/>
    <col min="4624" max="4624" width="22.5703125" style="149" customWidth="1"/>
    <col min="4625" max="4630" width="11" style="149" customWidth="1"/>
    <col min="4631" max="4864" width="9.140625" style="149"/>
    <col min="4865" max="4865" width="2" style="149" customWidth="1"/>
    <col min="4866" max="4866" width="8.140625" style="149" customWidth="1"/>
    <col min="4867" max="4867" width="20.28515625" style="149" customWidth="1"/>
    <col min="4868" max="4873" width="8.85546875" style="149" customWidth="1"/>
    <col min="4874" max="4874" width="9.42578125" style="149" customWidth="1"/>
    <col min="4875" max="4876" width="11.28515625" style="149" customWidth="1"/>
    <col min="4877" max="4878" width="8.85546875" style="149" customWidth="1"/>
    <col min="4879" max="4879" width="10.7109375" style="149" customWidth="1"/>
    <col min="4880" max="4880" width="22.5703125" style="149" customWidth="1"/>
    <col min="4881" max="4886" width="11" style="149" customWidth="1"/>
    <col min="4887" max="5120" width="9.140625" style="149"/>
    <col min="5121" max="5121" width="2" style="149" customWidth="1"/>
    <col min="5122" max="5122" width="8.140625" style="149" customWidth="1"/>
    <col min="5123" max="5123" width="20.28515625" style="149" customWidth="1"/>
    <col min="5124" max="5129" width="8.85546875" style="149" customWidth="1"/>
    <col min="5130" max="5130" width="9.42578125" style="149" customWidth="1"/>
    <col min="5131" max="5132" width="11.28515625" style="149" customWidth="1"/>
    <col min="5133" max="5134" width="8.85546875" style="149" customWidth="1"/>
    <col min="5135" max="5135" width="10.7109375" style="149" customWidth="1"/>
    <col min="5136" max="5136" width="22.5703125" style="149" customWidth="1"/>
    <col min="5137" max="5142" width="11" style="149" customWidth="1"/>
    <col min="5143" max="5376" width="9.140625" style="149"/>
    <col min="5377" max="5377" width="2" style="149" customWidth="1"/>
    <col min="5378" max="5378" width="8.140625" style="149" customWidth="1"/>
    <col min="5379" max="5379" width="20.28515625" style="149" customWidth="1"/>
    <col min="5380" max="5385" width="8.85546875" style="149" customWidth="1"/>
    <col min="5386" max="5386" width="9.42578125" style="149" customWidth="1"/>
    <col min="5387" max="5388" width="11.28515625" style="149" customWidth="1"/>
    <col min="5389" max="5390" width="8.85546875" style="149" customWidth="1"/>
    <col min="5391" max="5391" width="10.7109375" style="149" customWidth="1"/>
    <col min="5392" max="5392" width="22.5703125" style="149" customWidth="1"/>
    <col min="5393" max="5398" width="11" style="149" customWidth="1"/>
    <col min="5399" max="5632" width="9.140625" style="149"/>
    <col min="5633" max="5633" width="2" style="149" customWidth="1"/>
    <col min="5634" max="5634" width="8.140625" style="149" customWidth="1"/>
    <col min="5635" max="5635" width="20.28515625" style="149" customWidth="1"/>
    <col min="5636" max="5641" width="8.85546875" style="149" customWidth="1"/>
    <col min="5642" max="5642" width="9.42578125" style="149" customWidth="1"/>
    <col min="5643" max="5644" width="11.28515625" style="149" customWidth="1"/>
    <col min="5645" max="5646" width="8.85546875" style="149" customWidth="1"/>
    <col min="5647" max="5647" width="10.7109375" style="149" customWidth="1"/>
    <col min="5648" max="5648" width="22.5703125" style="149" customWidth="1"/>
    <col min="5649" max="5654" width="11" style="149" customWidth="1"/>
    <col min="5655" max="5888" width="9.140625" style="149"/>
    <col min="5889" max="5889" width="2" style="149" customWidth="1"/>
    <col min="5890" max="5890" width="8.140625" style="149" customWidth="1"/>
    <col min="5891" max="5891" width="20.28515625" style="149" customWidth="1"/>
    <col min="5892" max="5897" width="8.85546875" style="149" customWidth="1"/>
    <col min="5898" max="5898" width="9.42578125" style="149" customWidth="1"/>
    <col min="5899" max="5900" width="11.28515625" style="149" customWidth="1"/>
    <col min="5901" max="5902" width="8.85546875" style="149" customWidth="1"/>
    <col min="5903" max="5903" width="10.7109375" style="149" customWidth="1"/>
    <col min="5904" max="5904" width="22.5703125" style="149" customWidth="1"/>
    <col min="5905" max="5910" width="11" style="149" customWidth="1"/>
    <col min="5911" max="6144" width="9.140625" style="149"/>
    <col min="6145" max="6145" width="2" style="149" customWidth="1"/>
    <col min="6146" max="6146" width="8.140625" style="149" customWidth="1"/>
    <col min="6147" max="6147" width="20.28515625" style="149" customWidth="1"/>
    <col min="6148" max="6153" width="8.85546875" style="149" customWidth="1"/>
    <col min="6154" max="6154" width="9.42578125" style="149" customWidth="1"/>
    <col min="6155" max="6156" width="11.28515625" style="149" customWidth="1"/>
    <col min="6157" max="6158" width="8.85546875" style="149" customWidth="1"/>
    <col min="6159" max="6159" width="10.7109375" style="149" customWidth="1"/>
    <col min="6160" max="6160" width="22.5703125" style="149" customWidth="1"/>
    <col min="6161" max="6166" width="11" style="149" customWidth="1"/>
    <col min="6167" max="6400" width="9.140625" style="149"/>
    <col min="6401" max="6401" width="2" style="149" customWidth="1"/>
    <col min="6402" max="6402" width="8.140625" style="149" customWidth="1"/>
    <col min="6403" max="6403" width="20.28515625" style="149" customWidth="1"/>
    <col min="6404" max="6409" width="8.85546875" style="149" customWidth="1"/>
    <col min="6410" max="6410" width="9.42578125" style="149" customWidth="1"/>
    <col min="6411" max="6412" width="11.28515625" style="149" customWidth="1"/>
    <col min="6413" max="6414" width="8.85546875" style="149" customWidth="1"/>
    <col min="6415" max="6415" width="10.7109375" style="149" customWidth="1"/>
    <col min="6416" max="6416" width="22.5703125" style="149" customWidth="1"/>
    <col min="6417" max="6422" width="11" style="149" customWidth="1"/>
    <col min="6423" max="6656" width="9.140625" style="149"/>
    <col min="6657" max="6657" width="2" style="149" customWidth="1"/>
    <col min="6658" max="6658" width="8.140625" style="149" customWidth="1"/>
    <col min="6659" max="6659" width="20.28515625" style="149" customWidth="1"/>
    <col min="6660" max="6665" width="8.85546875" style="149" customWidth="1"/>
    <col min="6666" max="6666" width="9.42578125" style="149" customWidth="1"/>
    <col min="6667" max="6668" width="11.28515625" style="149" customWidth="1"/>
    <col min="6669" max="6670" width="8.85546875" style="149" customWidth="1"/>
    <col min="6671" max="6671" width="10.7109375" style="149" customWidth="1"/>
    <col min="6672" max="6672" width="22.5703125" style="149" customWidth="1"/>
    <col min="6673" max="6678" width="11" style="149" customWidth="1"/>
    <col min="6679" max="6912" width="9.140625" style="149"/>
    <col min="6913" max="6913" width="2" style="149" customWidth="1"/>
    <col min="6914" max="6914" width="8.140625" style="149" customWidth="1"/>
    <col min="6915" max="6915" width="20.28515625" style="149" customWidth="1"/>
    <col min="6916" max="6921" width="8.85546875" style="149" customWidth="1"/>
    <col min="6922" max="6922" width="9.42578125" style="149" customWidth="1"/>
    <col min="6923" max="6924" width="11.28515625" style="149" customWidth="1"/>
    <col min="6925" max="6926" width="8.85546875" style="149" customWidth="1"/>
    <col min="6927" max="6927" width="10.7109375" style="149" customWidth="1"/>
    <col min="6928" max="6928" width="22.5703125" style="149" customWidth="1"/>
    <col min="6929" max="6934" width="11" style="149" customWidth="1"/>
    <col min="6935" max="7168" width="9.140625" style="149"/>
    <col min="7169" max="7169" width="2" style="149" customWidth="1"/>
    <col min="7170" max="7170" width="8.140625" style="149" customWidth="1"/>
    <col min="7171" max="7171" width="20.28515625" style="149" customWidth="1"/>
    <col min="7172" max="7177" width="8.85546875" style="149" customWidth="1"/>
    <col min="7178" max="7178" width="9.42578125" style="149" customWidth="1"/>
    <col min="7179" max="7180" width="11.28515625" style="149" customWidth="1"/>
    <col min="7181" max="7182" width="8.85546875" style="149" customWidth="1"/>
    <col min="7183" max="7183" width="10.7109375" style="149" customWidth="1"/>
    <col min="7184" max="7184" width="22.5703125" style="149" customWidth="1"/>
    <col min="7185" max="7190" width="11" style="149" customWidth="1"/>
    <col min="7191" max="7424" width="9.140625" style="149"/>
    <col min="7425" max="7425" width="2" style="149" customWidth="1"/>
    <col min="7426" max="7426" width="8.140625" style="149" customWidth="1"/>
    <col min="7427" max="7427" width="20.28515625" style="149" customWidth="1"/>
    <col min="7428" max="7433" width="8.85546875" style="149" customWidth="1"/>
    <col min="7434" max="7434" width="9.42578125" style="149" customWidth="1"/>
    <col min="7435" max="7436" width="11.28515625" style="149" customWidth="1"/>
    <col min="7437" max="7438" width="8.85546875" style="149" customWidth="1"/>
    <col min="7439" max="7439" width="10.7109375" style="149" customWidth="1"/>
    <col min="7440" max="7440" width="22.5703125" style="149" customWidth="1"/>
    <col min="7441" max="7446" width="11" style="149" customWidth="1"/>
    <col min="7447" max="7680" width="9.140625" style="149"/>
    <col min="7681" max="7681" width="2" style="149" customWidth="1"/>
    <col min="7682" max="7682" width="8.140625" style="149" customWidth="1"/>
    <col min="7683" max="7683" width="20.28515625" style="149" customWidth="1"/>
    <col min="7684" max="7689" width="8.85546875" style="149" customWidth="1"/>
    <col min="7690" max="7690" width="9.42578125" style="149" customWidth="1"/>
    <col min="7691" max="7692" width="11.28515625" style="149" customWidth="1"/>
    <col min="7693" max="7694" width="8.85546875" style="149" customWidth="1"/>
    <col min="7695" max="7695" width="10.7109375" style="149" customWidth="1"/>
    <col min="7696" max="7696" width="22.5703125" style="149" customWidth="1"/>
    <col min="7697" max="7702" width="11" style="149" customWidth="1"/>
    <col min="7703" max="7936" width="9.140625" style="149"/>
    <col min="7937" max="7937" width="2" style="149" customWidth="1"/>
    <col min="7938" max="7938" width="8.140625" style="149" customWidth="1"/>
    <col min="7939" max="7939" width="20.28515625" style="149" customWidth="1"/>
    <col min="7940" max="7945" width="8.85546875" style="149" customWidth="1"/>
    <col min="7946" max="7946" width="9.42578125" style="149" customWidth="1"/>
    <col min="7947" max="7948" width="11.28515625" style="149" customWidth="1"/>
    <col min="7949" max="7950" width="8.85546875" style="149" customWidth="1"/>
    <col min="7951" max="7951" width="10.7109375" style="149" customWidth="1"/>
    <col min="7952" max="7952" width="22.5703125" style="149" customWidth="1"/>
    <col min="7953" max="7958" width="11" style="149" customWidth="1"/>
    <col min="7959" max="8192" width="9.140625" style="149"/>
    <col min="8193" max="8193" width="2" style="149" customWidth="1"/>
    <col min="8194" max="8194" width="8.140625" style="149" customWidth="1"/>
    <col min="8195" max="8195" width="20.28515625" style="149" customWidth="1"/>
    <col min="8196" max="8201" width="8.85546875" style="149" customWidth="1"/>
    <col min="8202" max="8202" width="9.42578125" style="149" customWidth="1"/>
    <col min="8203" max="8204" width="11.28515625" style="149" customWidth="1"/>
    <col min="8205" max="8206" width="8.85546875" style="149" customWidth="1"/>
    <col min="8207" max="8207" width="10.7109375" style="149" customWidth="1"/>
    <col min="8208" max="8208" width="22.5703125" style="149" customWidth="1"/>
    <col min="8209" max="8214" width="11" style="149" customWidth="1"/>
    <col min="8215" max="8448" width="9.140625" style="149"/>
    <col min="8449" max="8449" width="2" style="149" customWidth="1"/>
    <col min="8450" max="8450" width="8.140625" style="149" customWidth="1"/>
    <col min="8451" max="8451" width="20.28515625" style="149" customWidth="1"/>
    <col min="8452" max="8457" width="8.85546875" style="149" customWidth="1"/>
    <col min="8458" max="8458" width="9.42578125" style="149" customWidth="1"/>
    <col min="8459" max="8460" width="11.28515625" style="149" customWidth="1"/>
    <col min="8461" max="8462" width="8.85546875" style="149" customWidth="1"/>
    <col min="8463" max="8463" width="10.7109375" style="149" customWidth="1"/>
    <col min="8464" max="8464" width="22.5703125" style="149" customWidth="1"/>
    <col min="8465" max="8470" width="11" style="149" customWidth="1"/>
    <col min="8471" max="8704" width="9.140625" style="149"/>
    <col min="8705" max="8705" width="2" style="149" customWidth="1"/>
    <col min="8706" max="8706" width="8.140625" style="149" customWidth="1"/>
    <col min="8707" max="8707" width="20.28515625" style="149" customWidth="1"/>
    <col min="8708" max="8713" width="8.85546875" style="149" customWidth="1"/>
    <col min="8714" max="8714" width="9.42578125" style="149" customWidth="1"/>
    <col min="8715" max="8716" width="11.28515625" style="149" customWidth="1"/>
    <col min="8717" max="8718" width="8.85546875" style="149" customWidth="1"/>
    <col min="8719" max="8719" width="10.7109375" style="149" customWidth="1"/>
    <col min="8720" max="8720" width="22.5703125" style="149" customWidth="1"/>
    <col min="8721" max="8726" width="11" style="149" customWidth="1"/>
    <col min="8727" max="8960" width="9.140625" style="149"/>
    <col min="8961" max="8961" width="2" style="149" customWidth="1"/>
    <col min="8962" max="8962" width="8.140625" style="149" customWidth="1"/>
    <col min="8963" max="8963" width="20.28515625" style="149" customWidth="1"/>
    <col min="8964" max="8969" width="8.85546875" style="149" customWidth="1"/>
    <col min="8970" max="8970" width="9.42578125" style="149" customWidth="1"/>
    <col min="8971" max="8972" width="11.28515625" style="149" customWidth="1"/>
    <col min="8973" max="8974" width="8.85546875" style="149" customWidth="1"/>
    <col min="8975" max="8975" width="10.7109375" style="149" customWidth="1"/>
    <col min="8976" max="8976" width="22.5703125" style="149" customWidth="1"/>
    <col min="8977" max="8982" width="11" style="149" customWidth="1"/>
    <col min="8983" max="9216" width="9.140625" style="149"/>
    <col min="9217" max="9217" width="2" style="149" customWidth="1"/>
    <col min="9218" max="9218" width="8.140625" style="149" customWidth="1"/>
    <col min="9219" max="9219" width="20.28515625" style="149" customWidth="1"/>
    <col min="9220" max="9225" width="8.85546875" style="149" customWidth="1"/>
    <col min="9226" max="9226" width="9.42578125" style="149" customWidth="1"/>
    <col min="9227" max="9228" width="11.28515625" style="149" customWidth="1"/>
    <col min="9229" max="9230" width="8.85546875" style="149" customWidth="1"/>
    <col min="9231" max="9231" width="10.7109375" style="149" customWidth="1"/>
    <col min="9232" max="9232" width="22.5703125" style="149" customWidth="1"/>
    <col min="9233" max="9238" width="11" style="149" customWidth="1"/>
    <col min="9239" max="9472" width="9.140625" style="149"/>
    <col min="9473" max="9473" width="2" style="149" customWidth="1"/>
    <col min="9474" max="9474" width="8.140625" style="149" customWidth="1"/>
    <col min="9475" max="9475" width="20.28515625" style="149" customWidth="1"/>
    <col min="9476" max="9481" width="8.85546875" style="149" customWidth="1"/>
    <col min="9482" max="9482" width="9.42578125" style="149" customWidth="1"/>
    <col min="9483" max="9484" width="11.28515625" style="149" customWidth="1"/>
    <col min="9485" max="9486" width="8.85546875" style="149" customWidth="1"/>
    <col min="9487" max="9487" width="10.7109375" style="149" customWidth="1"/>
    <col min="9488" max="9488" width="22.5703125" style="149" customWidth="1"/>
    <col min="9489" max="9494" width="11" style="149" customWidth="1"/>
    <col min="9495" max="9728" width="9.140625" style="149"/>
    <col min="9729" max="9729" width="2" style="149" customWidth="1"/>
    <col min="9730" max="9730" width="8.140625" style="149" customWidth="1"/>
    <col min="9731" max="9731" width="20.28515625" style="149" customWidth="1"/>
    <col min="9732" max="9737" width="8.85546875" style="149" customWidth="1"/>
    <col min="9738" max="9738" width="9.42578125" style="149" customWidth="1"/>
    <col min="9739" max="9740" width="11.28515625" style="149" customWidth="1"/>
    <col min="9741" max="9742" width="8.85546875" style="149" customWidth="1"/>
    <col min="9743" max="9743" width="10.7109375" style="149" customWidth="1"/>
    <col min="9744" max="9744" width="22.5703125" style="149" customWidth="1"/>
    <col min="9745" max="9750" width="11" style="149" customWidth="1"/>
    <col min="9751" max="9984" width="9.140625" style="149"/>
    <col min="9985" max="9985" width="2" style="149" customWidth="1"/>
    <col min="9986" max="9986" width="8.140625" style="149" customWidth="1"/>
    <col min="9987" max="9987" width="20.28515625" style="149" customWidth="1"/>
    <col min="9988" max="9993" width="8.85546875" style="149" customWidth="1"/>
    <col min="9994" max="9994" width="9.42578125" style="149" customWidth="1"/>
    <col min="9995" max="9996" width="11.28515625" style="149" customWidth="1"/>
    <col min="9997" max="9998" width="8.85546875" style="149" customWidth="1"/>
    <col min="9999" max="9999" width="10.7109375" style="149" customWidth="1"/>
    <col min="10000" max="10000" width="22.5703125" style="149" customWidth="1"/>
    <col min="10001" max="10006" width="11" style="149" customWidth="1"/>
    <col min="10007" max="10240" width="9.140625" style="149"/>
    <col min="10241" max="10241" width="2" style="149" customWidth="1"/>
    <col min="10242" max="10242" width="8.140625" style="149" customWidth="1"/>
    <col min="10243" max="10243" width="20.28515625" style="149" customWidth="1"/>
    <col min="10244" max="10249" width="8.85546875" style="149" customWidth="1"/>
    <col min="10250" max="10250" width="9.42578125" style="149" customWidth="1"/>
    <col min="10251" max="10252" width="11.28515625" style="149" customWidth="1"/>
    <col min="10253" max="10254" width="8.85546875" style="149" customWidth="1"/>
    <col min="10255" max="10255" width="10.7109375" style="149" customWidth="1"/>
    <col min="10256" max="10256" width="22.5703125" style="149" customWidth="1"/>
    <col min="10257" max="10262" width="11" style="149" customWidth="1"/>
    <col min="10263" max="10496" width="9.140625" style="149"/>
    <col min="10497" max="10497" width="2" style="149" customWidth="1"/>
    <col min="10498" max="10498" width="8.140625" style="149" customWidth="1"/>
    <col min="10499" max="10499" width="20.28515625" style="149" customWidth="1"/>
    <col min="10500" max="10505" width="8.85546875" style="149" customWidth="1"/>
    <col min="10506" max="10506" width="9.42578125" style="149" customWidth="1"/>
    <col min="10507" max="10508" width="11.28515625" style="149" customWidth="1"/>
    <col min="10509" max="10510" width="8.85546875" style="149" customWidth="1"/>
    <col min="10511" max="10511" width="10.7109375" style="149" customWidth="1"/>
    <col min="10512" max="10512" width="22.5703125" style="149" customWidth="1"/>
    <col min="10513" max="10518" width="11" style="149" customWidth="1"/>
    <col min="10519" max="10752" width="9.140625" style="149"/>
    <col min="10753" max="10753" width="2" style="149" customWidth="1"/>
    <col min="10754" max="10754" width="8.140625" style="149" customWidth="1"/>
    <col min="10755" max="10755" width="20.28515625" style="149" customWidth="1"/>
    <col min="10756" max="10761" width="8.85546875" style="149" customWidth="1"/>
    <col min="10762" max="10762" width="9.42578125" style="149" customWidth="1"/>
    <col min="10763" max="10764" width="11.28515625" style="149" customWidth="1"/>
    <col min="10765" max="10766" width="8.85546875" style="149" customWidth="1"/>
    <col min="10767" max="10767" width="10.7109375" style="149" customWidth="1"/>
    <col min="10768" max="10768" width="22.5703125" style="149" customWidth="1"/>
    <col min="10769" max="10774" width="11" style="149" customWidth="1"/>
    <col min="10775" max="11008" width="9.140625" style="149"/>
    <col min="11009" max="11009" width="2" style="149" customWidth="1"/>
    <col min="11010" max="11010" width="8.140625" style="149" customWidth="1"/>
    <col min="11011" max="11011" width="20.28515625" style="149" customWidth="1"/>
    <col min="11012" max="11017" width="8.85546875" style="149" customWidth="1"/>
    <col min="11018" max="11018" width="9.42578125" style="149" customWidth="1"/>
    <col min="11019" max="11020" width="11.28515625" style="149" customWidth="1"/>
    <col min="11021" max="11022" width="8.85546875" style="149" customWidth="1"/>
    <col min="11023" max="11023" width="10.7109375" style="149" customWidth="1"/>
    <col min="11024" max="11024" width="22.5703125" style="149" customWidth="1"/>
    <col min="11025" max="11030" width="11" style="149" customWidth="1"/>
    <col min="11031" max="11264" width="9.140625" style="149"/>
    <col min="11265" max="11265" width="2" style="149" customWidth="1"/>
    <col min="11266" max="11266" width="8.140625" style="149" customWidth="1"/>
    <col min="11267" max="11267" width="20.28515625" style="149" customWidth="1"/>
    <col min="11268" max="11273" width="8.85546875" style="149" customWidth="1"/>
    <col min="11274" max="11274" width="9.42578125" style="149" customWidth="1"/>
    <col min="11275" max="11276" width="11.28515625" style="149" customWidth="1"/>
    <col min="11277" max="11278" width="8.85546875" style="149" customWidth="1"/>
    <col min="11279" max="11279" width="10.7109375" style="149" customWidth="1"/>
    <col min="11280" max="11280" width="22.5703125" style="149" customWidth="1"/>
    <col min="11281" max="11286" width="11" style="149" customWidth="1"/>
    <col min="11287" max="11520" width="9.140625" style="149"/>
    <col min="11521" max="11521" width="2" style="149" customWidth="1"/>
    <col min="11522" max="11522" width="8.140625" style="149" customWidth="1"/>
    <col min="11523" max="11523" width="20.28515625" style="149" customWidth="1"/>
    <col min="11524" max="11529" width="8.85546875" style="149" customWidth="1"/>
    <col min="11530" max="11530" width="9.42578125" style="149" customWidth="1"/>
    <col min="11531" max="11532" width="11.28515625" style="149" customWidth="1"/>
    <col min="11533" max="11534" width="8.85546875" style="149" customWidth="1"/>
    <col min="11535" max="11535" width="10.7109375" style="149" customWidth="1"/>
    <col min="11536" max="11536" width="22.5703125" style="149" customWidth="1"/>
    <col min="11537" max="11542" width="11" style="149" customWidth="1"/>
    <col min="11543" max="11776" width="9.140625" style="149"/>
    <col min="11777" max="11777" width="2" style="149" customWidth="1"/>
    <col min="11778" max="11778" width="8.140625" style="149" customWidth="1"/>
    <col min="11779" max="11779" width="20.28515625" style="149" customWidth="1"/>
    <col min="11780" max="11785" width="8.85546875" style="149" customWidth="1"/>
    <col min="11786" max="11786" width="9.42578125" style="149" customWidth="1"/>
    <col min="11787" max="11788" width="11.28515625" style="149" customWidth="1"/>
    <col min="11789" max="11790" width="8.85546875" style="149" customWidth="1"/>
    <col min="11791" max="11791" width="10.7109375" style="149" customWidth="1"/>
    <col min="11792" max="11792" width="22.5703125" style="149" customWidth="1"/>
    <col min="11793" max="11798" width="11" style="149" customWidth="1"/>
    <col min="11799" max="12032" width="9.140625" style="149"/>
    <col min="12033" max="12033" width="2" style="149" customWidth="1"/>
    <col min="12034" max="12034" width="8.140625" style="149" customWidth="1"/>
    <col min="12035" max="12035" width="20.28515625" style="149" customWidth="1"/>
    <col min="12036" max="12041" width="8.85546875" style="149" customWidth="1"/>
    <col min="12042" max="12042" width="9.42578125" style="149" customWidth="1"/>
    <col min="12043" max="12044" width="11.28515625" style="149" customWidth="1"/>
    <col min="12045" max="12046" width="8.85546875" style="149" customWidth="1"/>
    <col min="12047" max="12047" width="10.7109375" style="149" customWidth="1"/>
    <col min="12048" max="12048" width="22.5703125" style="149" customWidth="1"/>
    <col min="12049" max="12054" width="11" style="149" customWidth="1"/>
    <col min="12055" max="12288" width="9.140625" style="149"/>
    <col min="12289" max="12289" width="2" style="149" customWidth="1"/>
    <col min="12290" max="12290" width="8.140625" style="149" customWidth="1"/>
    <col min="12291" max="12291" width="20.28515625" style="149" customWidth="1"/>
    <col min="12292" max="12297" width="8.85546875" style="149" customWidth="1"/>
    <col min="12298" max="12298" width="9.42578125" style="149" customWidth="1"/>
    <col min="12299" max="12300" width="11.28515625" style="149" customWidth="1"/>
    <col min="12301" max="12302" width="8.85546875" style="149" customWidth="1"/>
    <col min="12303" max="12303" width="10.7109375" style="149" customWidth="1"/>
    <col min="12304" max="12304" width="22.5703125" style="149" customWidth="1"/>
    <col min="12305" max="12310" width="11" style="149" customWidth="1"/>
    <col min="12311" max="12544" width="9.140625" style="149"/>
    <col min="12545" max="12545" width="2" style="149" customWidth="1"/>
    <col min="12546" max="12546" width="8.140625" style="149" customWidth="1"/>
    <col min="12547" max="12547" width="20.28515625" style="149" customWidth="1"/>
    <col min="12548" max="12553" width="8.85546875" style="149" customWidth="1"/>
    <col min="12554" max="12554" width="9.42578125" style="149" customWidth="1"/>
    <col min="12555" max="12556" width="11.28515625" style="149" customWidth="1"/>
    <col min="12557" max="12558" width="8.85546875" style="149" customWidth="1"/>
    <col min="12559" max="12559" width="10.7109375" style="149" customWidth="1"/>
    <col min="12560" max="12560" width="22.5703125" style="149" customWidth="1"/>
    <col min="12561" max="12566" width="11" style="149" customWidth="1"/>
    <col min="12567" max="12800" width="9.140625" style="149"/>
    <col min="12801" max="12801" width="2" style="149" customWidth="1"/>
    <col min="12802" max="12802" width="8.140625" style="149" customWidth="1"/>
    <col min="12803" max="12803" width="20.28515625" style="149" customWidth="1"/>
    <col min="12804" max="12809" width="8.85546875" style="149" customWidth="1"/>
    <col min="12810" max="12810" width="9.42578125" style="149" customWidth="1"/>
    <col min="12811" max="12812" width="11.28515625" style="149" customWidth="1"/>
    <col min="12813" max="12814" width="8.85546875" style="149" customWidth="1"/>
    <col min="12815" max="12815" width="10.7109375" style="149" customWidth="1"/>
    <col min="12816" max="12816" width="22.5703125" style="149" customWidth="1"/>
    <col min="12817" max="12822" width="11" style="149" customWidth="1"/>
    <col min="12823" max="13056" width="9.140625" style="149"/>
    <col min="13057" max="13057" width="2" style="149" customWidth="1"/>
    <col min="13058" max="13058" width="8.140625" style="149" customWidth="1"/>
    <col min="13059" max="13059" width="20.28515625" style="149" customWidth="1"/>
    <col min="13060" max="13065" width="8.85546875" style="149" customWidth="1"/>
    <col min="13066" max="13066" width="9.42578125" style="149" customWidth="1"/>
    <col min="13067" max="13068" width="11.28515625" style="149" customWidth="1"/>
    <col min="13069" max="13070" width="8.85546875" style="149" customWidth="1"/>
    <col min="13071" max="13071" width="10.7109375" style="149" customWidth="1"/>
    <col min="13072" max="13072" width="22.5703125" style="149" customWidth="1"/>
    <col min="13073" max="13078" width="11" style="149" customWidth="1"/>
    <col min="13079" max="13312" width="9.140625" style="149"/>
    <col min="13313" max="13313" width="2" style="149" customWidth="1"/>
    <col min="13314" max="13314" width="8.140625" style="149" customWidth="1"/>
    <col min="13315" max="13315" width="20.28515625" style="149" customWidth="1"/>
    <col min="13316" max="13321" width="8.85546875" style="149" customWidth="1"/>
    <col min="13322" max="13322" width="9.42578125" style="149" customWidth="1"/>
    <col min="13323" max="13324" width="11.28515625" style="149" customWidth="1"/>
    <col min="13325" max="13326" width="8.85546875" style="149" customWidth="1"/>
    <col min="13327" max="13327" width="10.7109375" style="149" customWidth="1"/>
    <col min="13328" max="13328" width="22.5703125" style="149" customWidth="1"/>
    <col min="13329" max="13334" width="11" style="149" customWidth="1"/>
    <col min="13335" max="13568" width="9.140625" style="149"/>
    <col min="13569" max="13569" width="2" style="149" customWidth="1"/>
    <col min="13570" max="13570" width="8.140625" style="149" customWidth="1"/>
    <col min="13571" max="13571" width="20.28515625" style="149" customWidth="1"/>
    <col min="13572" max="13577" width="8.85546875" style="149" customWidth="1"/>
    <col min="13578" max="13578" width="9.42578125" style="149" customWidth="1"/>
    <col min="13579" max="13580" width="11.28515625" style="149" customWidth="1"/>
    <col min="13581" max="13582" width="8.85546875" style="149" customWidth="1"/>
    <col min="13583" max="13583" width="10.7109375" style="149" customWidth="1"/>
    <col min="13584" max="13584" width="22.5703125" style="149" customWidth="1"/>
    <col min="13585" max="13590" width="11" style="149" customWidth="1"/>
    <col min="13591" max="13824" width="9.140625" style="149"/>
    <col min="13825" max="13825" width="2" style="149" customWidth="1"/>
    <col min="13826" max="13826" width="8.140625" style="149" customWidth="1"/>
    <col min="13827" max="13827" width="20.28515625" style="149" customWidth="1"/>
    <col min="13828" max="13833" width="8.85546875" style="149" customWidth="1"/>
    <col min="13834" max="13834" width="9.42578125" style="149" customWidth="1"/>
    <col min="13835" max="13836" width="11.28515625" style="149" customWidth="1"/>
    <col min="13837" max="13838" width="8.85546875" style="149" customWidth="1"/>
    <col min="13839" max="13839" width="10.7109375" style="149" customWidth="1"/>
    <col min="13840" max="13840" width="22.5703125" style="149" customWidth="1"/>
    <col min="13841" max="13846" width="11" style="149" customWidth="1"/>
    <col min="13847" max="14080" width="9.140625" style="149"/>
    <col min="14081" max="14081" width="2" style="149" customWidth="1"/>
    <col min="14082" max="14082" width="8.140625" style="149" customWidth="1"/>
    <col min="14083" max="14083" width="20.28515625" style="149" customWidth="1"/>
    <col min="14084" max="14089" width="8.85546875" style="149" customWidth="1"/>
    <col min="14090" max="14090" width="9.42578125" style="149" customWidth="1"/>
    <col min="14091" max="14092" width="11.28515625" style="149" customWidth="1"/>
    <col min="14093" max="14094" width="8.85546875" style="149" customWidth="1"/>
    <col min="14095" max="14095" width="10.7109375" style="149" customWidth="1"/>
    <col min="14096" max="14096" width="22.5703125" style="149" customWidth="1"/>
    <col min="14097" max="14102" width="11" style="149" customWidth="1"/>
    <col min="14103" max="14336" width="9.140625" style="149"/>
    <col min="14337" max="14337" width="2" style="149" customWidth="1"/>
    <col min="14338" max="14338" width="8.140625" style="149" customWidth="1"/>
    <col min="14339" max="14339" width="20.28515625" style="149" customWidth="1"/>
    <col min="14340" max="14345" width="8.85546875" style="149" customWidth="1"/>
    <col min="14346" max="14346" width="9.42578125" style="149" customWidth="1"/>
    <col min="14347" max="14348" width="11.28515625" style="149" customWidth="1"/>
    <col min="14349" max="14350" width="8.85546875" style="149" customWidth="1"/>
    <col min="14351" max="14351" width="10.7109375" style="149" customWidth="1"/>
    <col min="14352" max="14352" width="22.5703125" style="149" customWidth="1"/>
    <col min="14353" max="14358" width="11" style="149" customWidth="1"/>
    <col min="14359" max="14592" width="9.140625" style="149"/>
    <col min="14593" max="14593" width="2" style="149" customWidth="1"/>
    <col min="14594" max="14594" width="8.140625" style="149" customWidth="1"/>
    <col min="14595" max="14595" width="20.28515625" style="149" customWidth="1"/>
    <col min="14596" max="14601" width="8.85546875" style="149" customWidth="1"/>
    <col min="14602" max="14602" width="9.42578125" style="149" customWidth="1"/>
    <col min="14603" max="14604" width="11.28515625" style="149" customWidth="1"/>
    <col min="14605" max="14606" width="8.85546875" style="149" customWidth="1"/>
    <col min="14607" max="14607" width="10.7109375" style="149" customWidth="1"/>
    <col min="14608" max="14608" width="22.5703125" style="149" customWidth="1"/>
    <col min="14609" max="14614" width="11" style="149" customWidth="1"/>
    <col min="14615" max="14848" width="9.140625" style="149"/>
    <col min="14849" max="14849" width="2" style="149" customWidth="1"/>
    <col min="14850" max="14850" width="8.140625" style="149" customWidth="1"/>
    <col min="14851" max="14851" width="20.28515625" style="149" customWidth="1"/>
    <col min="14852" max="14857" width="8.85546875" style="149" customWidth="1"/>
    <col min="14858" max="14858" width="9.42578125" style="149" customWidth="1"/>
    <col min="14859" max="14860" width="11.28515625" style="149" customWidth="1"/>
    <col min="14861" max="14862" width="8.85546875" style="149" customWidth="1"/>
    <col min="14863" max="14863" width="10.7109375" style="149" customWidth="1"/>
    <col min="14864" max="14864" width="22.5703125" style="149" customWidth="1"/>
    <col min="14865" max="14870" width="11" style="149" customWidth="1"/>
    <col min="14871" max="15104" width="9.140625" style="149"/>
    <col min="15105" max="15105" width="2" style="149" customWidth="1"/>
    <col min="15106" max="15106" width="8.140625" style="149" customWidth="1"/>
    <col min="15107" max="15107" width="20.28515625" style="149" customWidth="1"/>
    <col min="15108" max="15113" width="8.85546875" style="149" customWidth="1"/>
    <col min="15114" max="15114" width="9.42578125" style="149" customWidth="1"/>
    <col min="15115" max="15116" width="11.28515625" style="149" customWidth="1"/>
    <col min="15117" max="15118" width="8.85546875" style="149" customWidth="1"/>
    <col min="15119" max="15119" width="10.7109375" style="149" customWidth="1"/>
    <col min="15120" max="15120" width="22.5703125" style="149" customWidth="1"/>
    <col min="15121" max="15126" width="11" style="149" customWidth="1"/>
    <col min="15127" max="15360" width="9.140625" style="149"/>
    <col min="15361" max="15361" width="2" style="149" customWidth="1"/>
    <col min="15362" max="15362" width="8.140625" style="149" customWidth="1"/>
    <col min="15363" max="15363" width="20.28515625" style="149" customWidth="1"/>
    <col min="15364" max="15369" width="8.85546875" style="149" customWidth="1"/>
    <col min="15370" max="15370" width="9.42578125" style="149" customWidth="1"/>
    <col min="15371" max="15372" width="11.28515625" style="149" customWidth="1"/>
    <col min="15373" max="15374" width="8.85546875" style="149" customWidth="1"/>
    <col min="15375" max="15375" width="10.7109375" style="149" customWidth="1"/>
    <col min="15376" max="15376" width="22.5703125" style="149" customWidth="1"/>
    <col min="15377" max="15382" width="11" style="149" customWidth="1"/>
    <col min="15383" max="15616" width="9.140625" style="149"/>
    <col min="15617" max="15617" width="2" style="149" customWidth="1"/>
    <col min="15618" max="15618" width="8.140625" style="149" customWidth="1"/>
    <col min="15619" max="15619" width="20.28515625" style="149" customWidth="1"/>
    <col min="15620" max="15625" width="8.85546875" style="149" customWidth="1"/>
    <col min="15626" max="15626" width="9.42578125" style="149" customWidth="1"/>
    <col min="15627" max="15628" width="11.28515625" style="149" customWidth="1"/>
    <col min="15629" max="15630" width="8.85546875" style="149" customWidth="1"/>
    <col min="15631" max="15631" width="10.7109375" style="149" customWidth="1"/>
    <col min="15632" max="15632" width="22.5703125" style="149" customWidth="1"/>
    <col min="15633" max="15638" width="11" style="149" customWidth="1"/>
    <col min="15639" max="15872" width="9.140625" style="149"/>
    <col min="15873" max="15873" width="2" style="149" customWidth="1"/>
    <col min="15874" max="15874" width="8.140625" style="149" customWidth="1"/>
    <col min="15875" max="15875" width="20.28515625" style="149" customWidth="1"/>
    <col min="15876" max="15881" width="8.85546875" style="149" customWidth="1"/>
    <col min="15882" max="15882" width="9.42578125" style="149" customWidth="1"/>
    <col min="15883" max="15884" width="11.28515625" style="149" customWidth="1"/>
    <col min="15885" max="15886" width="8.85546875" style="149" customWidth="1"/>
    <col min="15887" max="15887" width="10.7109375" style="149" customWidth="1"/>
    <col min="15888" max="15888" width="22.5703125" style="149" customWidth="1"/>
    <col min="15889" max="15894" width="11" style="149" customWidth="1"/>
    <col min="15895" max="16128" width="9.140625" style="149"/>
    <col min="16129" max="16129" width="2" style="149" customWidth="1"/>
    <col min="16130" max="16130" width="8.140625" style="149" customWidth="1"/>
    <col min="16131" max="16131" width="20.28515625" style="149" customWidth="1"/>
    <col min="16132" max="16137" width="8.85546875" style="149" customWidth="1"/>
    <col min="16138" max="16138" width="9.42578125" style="149" customWidth="1"/>
    <col min="16139" max="16140" width="11.28515625" style="149" customWidth="1"/>
    <col min="16141" max="16142" width="8.85546875" style="149" customWidth="1"/>
    <col min="16143" max="16143" width="10.7109375" style="149" customWidth="1"/>
    <col min="16144" max="16144" width="22.5703125" style="149" customWidth="1"/>
    <col min="16145" max="16150" width="11" style="149" customWidth="1"/>
    <col min="16151" max="16384" width="9.140625" style="149"/>
  </cols>
  <sheetData>
    <row r="1" spans="2:15">
      <c r="B1" s="149" t="s">
        <v>7</v>
      </c>
      <c r="D1" s="150"/>
      <c r="O1" s="65">
        <v>44288</v>
      </c>
    </row>
    <row r="2" spans="2:15" ht="14.45" customHeight="1">
      <c r="B2" s="204" t="s">
        <v>87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2:15" ht="14.45" customHeight="1">
      <c r="B3" s="205" t="s">
        <v>33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2:15" ht="14.4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44" t="s">
        <v>37</v>
      </c>
    </row>
    <row r="5" spans="2:15" ht="14.45" customHeight="1">
      <c r="B5" s="206" t="s">
        <v>0</v>
      </c>
      <c r="C5" s="182" t="s">
        <v>1</v>
      </c>
      <c r="D5" s="184" t="s">
        <v>79</v>
      </c>
      <c r="E5" s="185"/>
      <c r="F5" s="185"/>
      <c r="G5" s="185"/>
      <c r="H5" s="186"/>
      <c r="I5" s="185" t="s">
        <v>73</v>
      </c>
      <c r="J5" s="185"/>
      <c r="K5" s="184" t="s">
        <v>80</v>
      </c>
      <c r="L5" s="185"/>
      <c r="M5" s="185"/>
      <c r="N5" s="185"/>
      <c r="O5" s="186"/>
    </row>
    <row r="6" spans="2:15" ht="14.45" customHeight="1">
      <c r="B6" s="199"/>
      <c r="C6" s="183"/>
      <c r="D6" s="196" t="s">
        <v>81</v>
      </c>
      <c r="E6" s="197"/>
      <c r="F6" s="197"/>
      <c r="G6" s="197"/>
      <c r="H6" s="198"/>
      <c r="I6" s="197" t="s">
        <v>75</v>
      </c>
      <c r="J6" s="197"/>
      <c r="K6" s="196" t="s">
        <v>82</v>
      </c>
      <c r="L6" s="197"/>
      <c r="M6" s="197"/>
      <c r="N6" s="197"/>
      <c r="O6" s="198"/>
    </row>
    <row r="7" spans="2:15" ht="14.45" customHeight="1">
      <c r="B7" s="199"/>
      <c r="C7" s="199"/>
      <c r="D7" s="178">
        <v>2021</v>
      </c>
      <c r="E7" s="179"/>
      <c r="F7" s="187">
        <v>2020</v>
      </c>
      <c r="G7" s="187"/>
      <c r="H7" s="189" t="s">
        <v>23</v>
      </c>
      <c r="I7" s="191">
        <v>2020</v>
      </c>
      <c r="J7" s="178" t="s">
        <v>83</v>
      </c>
      <c r="K7" s="178">
        <v>2021</v>
      </c>
      <c r="L7" s="179"/>
      <c r="M7" s="187">
        <v>2020</v>
      </c>
      <c r="N7" s="179"/>
      <c r="O7" s="169" t="s">
        <v>23</v>
      </c>
    </row>
    <row r="8" spans="2:15" ht="14.45" customHeight="1">
      <c r="B8" s="200" t="s">
        <v>24</v>
      </c>
      <c r="C8" s="200" t="s">
        <v>25</v>
      </c>
      <c r="D8" s="180"/>
      <c r="E8" s="181"/>
      <c r="F8" s="188"/>
      <c r="G8" s="188"/>
      <c r="H8" s="190"/>
      <c r="I8" s="192"/>
      <c r="J8" s="193"/>
      <c r="K8" s="180"/>
      <c r="L8" s="181"/>
      <c r="M8" s="188"/>
      <c r="N8" s="181"/>
      <c r="O8" s="169"/>
    </row>
    <row r="9" spans="2:15" ht="14.45" customHeight="1">
      <c r="B9" s="200"/>
      <c r="C9" s="200"/>
      <c r="D9" s="156" t="s">
        <v>26</v>
      </c>
      <c r="E9" s="158" t="s">
        <v>2</v>
      </c>
      <c r="F9" s="157" t="s">
        <v>26</v>
      </c>
      <c r="G9" s="56" t="s">
        <v>2</v>
      </c>
      <c r="H9" s="172" t="s">
        <v>27</v>
      </c>
      <c r="I9" s="57" t="s">
        <v>26</v>
      </c>
      <c r="J9" s="174" t="s">
        <v>84</v>
      </c>
      <c r="K9" s="156" t="s">
        <v>26</v>
      </c>
      <c r="L9" s="55" t="s">
        <v>2</v>
      </c>
      <c r="M9" s="157" t="s">
        <v>26</v>
      </c>
      <c r="N9" s="55" t="s">
        <v>2</v>
      </c>
      <c r="O9" s="176" t="s">
        <v>27</v>
      </c>
    </row>
    <row r="10" spans="2:15" ht="14.45" customHeight="1">
      <c r="B10" s="201"/>
      <c r="C10" s="201"/>
      <c r="D10" s="159" t="s">
        <v>28</v>
      </c>
      <c r="E10" s="160" t="s">
        <v>29</v>
      </c>
      <c r="F10" s="53" t="s">
        <v>28</v>
      </c>
      <c r="G10" s="54" t="s">
        <v>29</v>
      </c>
      <c r="H10" s="173"/>
      <c r="I10" s="58" t="s">
        <v>28</v>
      </c>
      <c r="J10" s="175"/>
      <c r="K10" s="159" t="s">
        <v>28</v>
      </c>
      <c r="L10" s="160" t="s">
        <v>29</v>
      </c>
      <c r="M10" s="53" t="s">
        <v>28</v>
      </c>
      <c r="N10" s="160" t="s">
        <v>29</v>
      </c>
      <c r="O10" s="177"/>
    </row>
    <row r="11" spans="2:15" ht="14.45" customHeight="1">
      <c r="B11" s="66">
        <v>1</v>
      </c>
      <c r="C11" s="67" t="s">
        <v>16</v>
      </c>
      <c r="D11" s="68">
        <v>783</v>
      </c>
      <c r="E11" s="69">
        <v>0.16926070038910507</v>
      </c>
      <c r="F11" s="68">
        <v>572</v>
      </c>
      <c r="G11" s="70">
        <v>0.12949966040298846</v>
      </c>
      <c r="H11" s="71">
        <v>0.36888111888111896</v>
      </c>
      <c r="I11" s="72">
        <v>956</v>
      </c>
      <c r="J11" s="73">
        <v>-0.18096234309623427</v>
      </c>
      <c r="K11" s="68">
        <v>783</v>
      </c>
      <c r="L11" s="69">
        <v>0.16926070038910507</v>
      </c>
      <c r="M11" s="68">
        <v>572</v>
      </c>
      <c r="N11" s="70">
        <v>0.12949966040298846</v>
      </c>
      <c r="O11" s="71">
        <v>0.36888111888111896</v>
      </c>
    </row>
    <row r="12" spans="2:15" ht="14.45" customHeight="1">
      <c r="B12" s="74">
        <v>2</v>
      </c>
      <c r="C12" s="75" t="s">
        <v>13</v>
      </c>
      <c r="D12" s="76">
        <v>689</v>
      </c>
      <c r="E12" s="77">
        <v>0.14894076956333765</v>
      </c>
      <c r="F12" s="76">
        <v>498</v>
      </c>
      <c r="G12" s="88">
        <v>0.11274620783337107</v>
      </c>
      <c r="H12" s="79">
        <v>0.38353413654618485</v>
      </c>
      <c r="I12" s="100">
        <v>1013</v>
      </c>
      <c r="J12" s="89">
        <v>-0.31984205330700888</v>
      </c>
      <c r="K12" s="76">
        <v>689</v>
      </c>
      <c r="L12" s="77">
        <v>0.14894076956333765</v>
      </c>
      <c r="M12" s="76">
        <v>498</v>
      </c>
      <c r="N12" s="88">
        <v>0.11274620783337107</v>
      </c>
      <c r="O12" s="79">
        <v>0.38353413654618485</v>
      </c>
    </row>
    <row r="13" spans="2:15" ht="14.45" customHeight="1">
      <c r="B13" s="74">
        <v>3</v>
      </c>
      <c r="C13" s="75" t="s">
        <v>11</v>
      </c>
      <c r="D13" s="76">
        <v>678</v>
      </c>
      <c r="E13" s="77">
        <v>0.14656290531776914</v>
      </c>
      <c r="F13" s="76">
        <v>641</v>
      </c>
      <c r="G13" s="88">
        <v>0.14512112293411819</v>
      </c>
      <c r="H13" s="79">
        <v>5.7722308892355745E-2</v>
      </c>
      <c r="I13" s="100">
        <v>1331</v>
      </c>
      <c r="J13" s="89">
        <v>-0.49060856498873029</v>
      </c>
      <c r="K13" s="76">
        <v>678</v>
      </c>
      <c r="L13" s="77">
        <v>0.14656290531776914</v>
      </c>
      <c r="M13" s="76">
        <v>641</v>
      </c>
      <c r="N13" s="88">
        <v>0.14512112293411819</v>
      </c>
      <c r="O13" s="79">
        <v>5.7722308892355745E-2</v>
      </c>
    </row>
    <row r="14" spans="2:15" ht="14.45" customHeight="1">
      <c r="B14" s="74">
        <v>4</v>
      </c>
      <c r="C14" s="75" t="s">
        <v>17</v>
      </c>
      <c r="D14" s="76">
        <v>522</v>
      </c>
      <c r="E14" s="77">
        <v>0.11284046692607004</v>
      </c>
      <c r="F14" s="76">
        <v>342</v>
      </c>
      <c r="G14" s="88">
        <v>7.7428118632556039E-2</v>
      </c>
      <c r="H14" s="79">
        <v>0.52631578947368429</v>
      </c>
      <c r="I14" s="100">
        <v>768</v>
      </c>
      <c r="J14" s="89">
        <v>-0.3203125</v>
      </c>
      <c r="K14" s="76">
        <v>522</v>
      </c>
      <c r="L14" s="77">
        <v>0.11284046692607004</v>
      </c>
      <c r="M14" s="76">
        <v>342</v>
      </c>
      <c r="N14" s="88">
        <v>7.7428118632556039E-2</v>
      </c>
      <c r="O14" s="79">
        <v>0.52631578947368429</v>
      </c>
    </row>
    <row r="15" spans="2:15" ht="14.45" customHeight="1">
      <c r="B15" s="101">
        <v>5</v>
      </c>
      <c r="C15" s="90" t="s">
        <v>12</v>
      </c>
      <c r="D15" s="102">
        <v>409</v>
      </c>
      <c r="E15" s="103">
        <v>8.8413316039775189E-2</v>
      </c>
      <c r="F15" s="102">
        <v>259</v>
      </c>
      <c r="G15" s="104">
        <v>5.8637083993660855E-2</v>
      </c>
      <c r="H15" s="105">
        <v>0.5791505791505791</v>
      </c>
      <c r="I15" s="106">
        <v>770</v>
      </c>
      <c r="J15" s="107">
        <v>-0.46883116883116882</v>
      </c>
      <c r="K15" s="102">
        <v>409</v>
      </c>
      <c r="L15" s="103">
        <v>8.8413316039775189E-2</v>
      </c>
      <c r="M15" s="102">
        <v>259</v>
      </c>
      <c r="N15" s="104">
        <v>5.8637083993660855E-2</v>
      </c>
      <c r="O15" s="105">
        <v>0.5791505791505791</v>
      </c>
    </row>
    <row r="16" spans="2:15" ht="14.45" customHeight="1">
      <c r="B16" s="66">
        <v>6</v>
      </c>
      <c r="C16" s="67" t="s">
        <v>43</v>
      </c>
      <c r="D16" s="68">
        <v>306</v>
      </c>
      <c r="E16" s="69">
        <v>6.6147859922178989E-2</v>
      </c>
      <c r="F16" s="68">
        <v>234</v>
      </c>
      <c r="G16" s="70">
        <v>5.2977133801222549E-2</v>
      </c>
      <c r="H16" s="71">
        <v>0.30769230769230771</v>
      </c>
      <c r="I16" s="72">
        <v>476</v>
      </c>
      <c r="J16" s="73">
        <v>-0.3571428571428571</v>
      </c>
      <c r="K16" s="68">
        <v>306</v>
      </c>
      <c r="L16" s="69">
        <v>6.6147859922178989E-2</v>
      </c>
      <c r="M16" s="68">
        <v>234</v>
      </c>
      <c r="N16" s="70">
        <v>5.2977133801222549E-2</v>
      </c>
      <c r="O16" s="71">
        <v>0.30769230769230771</v>
      </c>
    </row>
    <row r="17" spans="2:15" ht="14.45" customHeight="1">
      <c r="B17" s="74">
        <v>7</v>
      </c>
      <c r="C17" s="75" t="s">
        <v>14</v>
      </c>
      <c r="D17" s="76">
        <v>280</v>
      </c>
      <c r="E17" s="77">
        <v>6.0527453523562473E-2</v>
      </c>
      <c r="F17" s="76">
        <v>263</v>
      </c>
      <c r="G17" s="88">
        <v>5.9542676024450986E-2</v>
      </c>
      <c r="H17" s="79">
        <v>6.4638783269961975E-2</v>
      </c>
      <c r="I17" s="100">
        <v>272</v>
      </c>
      <c r="J17" s="89">
        <v>2.9411764705882248E-2</v>
      </c>
      <c r="K17" s="76">
        <v>280</v>
      </c>
      <c r="L17" s="77">
        <v>6.0527453523562473E-2</v>
      </c>
      <c r="M17" s="76">
        <v>263</v>
      </c>
      <c r="N17" s="88">
        <v>5.9542676024450986E-2</v>
      </c>
      <c r="O17" s="79">
        <v>6.4638783269961975E-2</v>
      </c>
    </row>
    <row r="18" spans="2:15" ht="14.45" customHeight="1">
      <c r="B18" s="74">
        <v>8</v>
      </c>
      <c r="C18" s="75" t="s">
        <v>9</v>
      </c>
      <c r="D18" s="76">
        <v>278</v>
      </c>
      <c r="E18" s="77">
        <v>6.0095114569822743E-2</v>
      </c>
      <c r="F18" s="76">
        <v>618</v>
      </c>
      <c r="G18" s="88">
        <v>0.13991396875707493</v>
      </c>
      <c r="H18" s="79">
        <v>-0.55016181229773464</v>
      </c>
      <c r="I18" s="100">
        <v>1034</v>
      </c>
      <c r="J18" s="89">
        <v>-0.7311411992263056</v>
      </c>
      <c r="K18" s="76">
        <v>278</v>
      </c>
      <c r="L18" s="77">
        <v>6.0095114569822743E-2</v>
      </c>
      <c r="M18" s="76">
        <v>618</v>
      </c>
      <c r="N18" s="88">
        <v>0.13991396875707493</v>
      </c>
      <c r="O18" s="79">
        <v>-0.55016181229773464</v>
      </c>
    </row>
    <row r="19" spans="2:15" ht="14.45" customHeight="1">
      <c r="B19" s="74">
        <v>9</v>
      </c>
      <c r="C19" s="75" t="s">
        <v>15</v>
      </c>
      <c r="D19" s="76">
        <v>220</v>
      </c>
      <c r="E19" s="77">
        <v>4.7557284911370512E-2</v>
      </c>
      <c r="F19" s="76">
        <v>451</v>
      </c>
      <c r="G19" s="88">
        <v>0.10210550147158705</v>
      </c>
      <c r="H19" s="79">
        <v>-0.51219512195121952</v>
      </c>
      <c r="I19" s="100">
        <v>451</v>
      </c>
      <c r="J19" s="89">
        <v>-0.51219512195121952</v>
      </c>
      <c r="K19" s="76">
        <v>220</v>
      </c>
      <c r="L19" s="77">
        <v>4.7557284911370512E-2</v>
      </c>
      <c r="M19" s="76">
        <v>451</v>
      </c>
      <c r="N19" s="88">
        <v>0.10210550147158705</v>
      </c>
      <c r="O19" s="79">
        <v>-0.51219512195121952</v>
      </c>
    </row>
    <row r="20" spans="2:15" ht="14.45" customHeight="1">
      <c r="B20" s="101">
        <v>10</v>
      </c>
      <c r="C20" s="90" t="s">
        <v>18</v>
      </c>
      <c r="D20" s="102">
        <v>175</v>
      </c>
      <c r="E20" s="103">
        <v>3.7829658452226543E-2</v>
      </c>
      <c r="F20" s="102">
        <v>276</v>
      </c>
      <c r="G20" s="104">
        <v>6.2485850124518905E-2</v>
      </c>
      <c r="H20" s="105">
        <v>-0.36594202898550721</v>
      </c>
      <c r="I20" s="106">
        <v>351</v>
      </c>
      <c r="J20" s="107">
        <v>-0.50142450142450135</v>
      </c>
      <c r="K20" s="102">
        <v>175</v>
      </c>
      <c r="L20" s="103">
        <v>3.7829658452226543E-2</v>
      </c>
      <c r="M20" s="102">
        <v>276</v>
      </c>
      <c r="N20" s="104">
        <v>6.2485850124518905E-2</v>
      </c>
      <c r="O20" s="105">
        <v>-0.36594202898550721</v>
      </c>
    </row>
    <row r="21" spans="2:15" ht="14.45" customHeight="1">
      <c r="B21" s="66">
        <v>11</v>
      </c>
      <c r="C21" s="67" t="s">
        <v>36</v>
      </c>
      <c r="D21" s="68">
        <v>91</v>
      </c>
      <c r="E21" s="69">
        <v>1.9671422395157803E-2</v>
      </c>
      <c r="F21" s="68">
        <v>84</v>
      </c>
      <c r="G21" s="70">
        <v>1.9017432646592711E-2</v>
      </c>
      <c r="H21" s="71">
        <v>8.3333333333333259E-2</v>
      </c>
      <c r="I21" s="72">
        <v>79</v>
      </c>
      <c r="J21" s="73">
        <v>0.15189873417721511</v>
      </c>
      <c r="K21" s="68">
        <v>91</v>
      </c>
      <c r="L21" s="69">
        <v>1.9671422395157803E-2</v>
      </c>
      <c r="M21" s="68">
        <v>84</v>
      </c>
      <c r="N21" s="70">
        <v>1.9017432646592711E-2</v>
      </c>
      <c r="O21" s="71">
        <v>8.3333333333333259E-2</v>
      </c>
    </row>
    <row r="22" spans="2:15" ht="14.45" customHeight="1">
      <c r="B22" s="74">
        <v>12</v>
      </c>
      <c r="C22" s="75" t="s">
        <v>4</v>
      </c>
      <c r="D22" s="76">
        <v>75</v>
      </c>
      <c r="E22" s="77">
        <v>1.621271076523995E-2</v>
      </c>
      <c r="F22" s="76">
        <v>39</v>
      </c>
      <c r="G22" s="88">
        <v>8.8295223002037588E-3</v>
      </c>
      <c r="H22" s="79">
        <v>0.92307692307692313</v>
      </c>
      <c r="I22" s="100">
        <v>175</v>
      </c>
      <c r="J22" s="89">
        <v>-0.5714285714285714</v>
      </c>
      <c r="K22" s="76">
        <v>75</v>
      </c>
      <c r="L22" s="77">
        <v>1.621271076523995E-2</v>
      </c>
      <c r="M22" s="76">
        <v>39</v>
      </c>
      <c r="N22" s="88">
        <v>8.8295223002037588E-3</v>
      </c>
      <c r="O22" s="79">
        <v>0.92307692307692313</v>
      </c>
    </row>
    <row r="23" spans="2:15" ht="14.45" customHeight="1">
      <c r="B23" s="74">
        <v>13</v>
      </c>
      <c r="C23" s="75" t="s">
        <v>19</v>
      </c>
      <c r="D23" s="76">
        <v>19</v>
      </c>
      <c r="E23" s="77">
        <v>4.1072200605274537E-3</v>
      </c>
      <c r="F23" s="76">
        <v>31</v>
      </c>
      <c r="G23" s="88">
        <v>7.0183382386235001E-3</v>
      </c>
      <c r="H23" s="79">
        <v>-0.38709677419354838</v>
      </c>
      <c r="I23" s="100">
        <v>69</v>
      </c>
      <c r="J23" s="89">
        <v>-0.72463768115942029</v>
      </c>
      <c r="K23" s="76">
        <v>19</v>
      </c>
      <c r="L23" s="77">
        <v>4.1072200605274537E-3</v>
      </c>
      <c r="M23" s="76">
        <v>31</v>
      </c>
      <c r="N23" s="88">
        <v>7.0183382386235001E-3</v>
      </c>
      <c r="O23" s="79">
        <v>-0.38709677419354838</v>
      </c>
    </row>
    <row r="24" spans="2:15" ht="14.45" customHeight="1">
      <c r="B24" s="74">
        <v>14</v>
      </c>
      <c r="C24" s="75" t="s">
        <v>86</v>
      </c>
      <c r="D24" s="76">
        <v>17</v>
      </c>
      <c r="E24" s="77">
        <v>3.6748811067877215E-3</v>
      </c>
      <c r="F24" s="76">
        <v>28</v>
      </c>
      <c r="G24" s="88">
        <v>6.3391442155309036E-3</v>
      </c>
      <c r="H24" s="79">
        <v>-0.3928571428571429</v>
      </c>
      <c r="I24" s="100">
        <v>44</v>
      </c>
      <c r="J24" s="89">
        <v>-0.61363636363636365</v>
      </c>
      <c r="K24" s="76">
        <v>17</v>
      </c>
      <c r="L24" s="77">
        <v>3.6748811067877215E-3</v>
      </c>
      <c r="M24" s="76">
        <v>28</v>
      </c>
      <c r="N24" s="88">
        <v>6.3391442155309036E-3</v>
      </c>
      <c r="O24" s="79">
        <v>-0.3928571428571429</v>
      </c>
    </row>
    <row r="25" spans="2:15">
      <c r="B25" s="101">
        <v>15</v>
      </c>
      <c r="C25" s="90" t="s">
        <v>88</v>
      </c>
      <c r="D25" s="102">
        <v>14</v>
      </c>
      <c r="E25" s="103">
        <v>3.0263726761781237E-3</v>
      </c>
      <c r="F25" s="102">
        <v>4</v>
      </c>
      <c r="G25" s="104">
        <v>9.05592030790129E-4</v>
      </c>
      <c r="H25" s="105">
        <v>2.5</v>
      </c>
      <c r="I25" s="106">
        <v>7</v>
      </c>
      <c r="J25" s="107">
        <v>1</v>
      </c>
      <c r="K25" s="102">
        <v>14</v>
      </c>
      <c r="L25" s="103">
        <v>3.0263726761781237E-3</v>
      </c>
      <c r="M25" s="102">
        <v>4</v>
      </c>
      <c r="N25" s="104">
        <v>9.05592030790129E-4</v>
      </c>
      <c r="O25" s="105">
        <v>2.5</v>
      </c>
    </row>
    <row r="26" spans="2:15">
      <c r="B26" s="167" t="s">
        <v>49</v>
      </c>
      <c r="C26" s="168"/>
      <c r="D26" s="49">
        <f>SUM(D11:D25)</f>
        <v>4556</v>
      </c>
      <c r="E26" s="48">
        <f>D26/D28</f>
        <v>0.98486813661910944</v>
      </c>
      <c r="F26" s="49">
        <f>SUM(F11:F25)</f>
        <v>4340</v>
      </c>
      <c r="G26" s="48">
        <f>F26/F28</f>
        <v>0.98256735340729007</v>
      </c>
      <c r="H26" s="47">
        <f>D26/F26-1</f>
        <v>4.9769585253456317E-2</v>
      </c>
      <c r="I26" s="49">
        <f>SUM(I11:I25)</f>
        <v>7796</v>
      </c>
      <c r="J26" s="48">
        <f>D26/I26-1</f>
        <v>-0.41559774243201641</v>
      </c>
      <c r="K26" s="49">
        <f>SUM(K11:K25)</f>
        <v>4556</v>
      </c>
      <c r="L26" s="48">
        <f>K26/K28</f>
        <v>0.98486813661910944</v>
      </c>
      <c r="M26" s="49">
        <f>SUM(M11:M25)</f>
        <v>4340</v>
      </c>
      <c r="N26" s="48">
        <f>M26/M28</f>
        <v>0.98256735340729007</v>
      </c>
      <c r="O26" s="47">
        <f>K26/M26-1</f>
        <v>4.9769585253456317E-2</v>
      </c>
    </row>
    <row r="27" spans="2:15">
      <c r="B27" s="167" t="s">
        <v>30</v>
      </c>
      <c r="C27" s="168"/>
      <c r="D27" s="30">
        <f>D28-SUM(D11:D25)</f>
        <v>70</v>
      </c>
      <c r="E27" s="48">
        <f>D27/D28</f>
        <v>1.5131863380890618E-2</v>
      </c>
      <c r="F27" s="30">
        <f>F28-SUM(F11:F25)</f>
        <v>77</v>
      </c>
      <c r="G27" s="136">
        <f>F27/F28</f>
        <v>1.7432646592709985E-2</v>
      </c>
      <c r="H27" s="47">
        <f>D27/F27-1</f>
        <v>-9.0909090909090939E-2</v>
      </c>
      <c r="I27" s="30">
        <f>I28-SUM(I11:I25)</f>
        <v>130</v>
      </c>
      <c r="J27" s="137">
        <f>D27/I27-1</f>
        <v>-0.46153846153846156</v>
      </c>
      <c r="K27" s="30">
        <f>K28-SUM(K11:K25)</f>
        <v>70</v>
      </c>
      <c r="L27" s="48">
        <f>K27/K28</f>
        <v>1.5131863380890618E-2</v>
      </c>
      <c r="M27" s="30">
        <f>M28-SUM(M11:M25)</f>
        <v>77</v>
      </c>
      <c r="N27" s="48">
        <f>M27/M28</f>
        <v>1.7432646592709985E-2</v>
      </c>
      <c r="O27" s="47">
        <f>K27/M27-1</f>
        <v>-9.0909090909090939E-2</v>
      </c>
    </row>
    <row r="28" spans="2:15">
      <c r="B28" s="165" t="s">
        <v>31</v>
      </c>
      <c r="C28" s="166"/>
      <c r="D28" s="50">
        <v>4626</v>
      </c>
      <c r="E28" s="82">
        <v>1</v>
      </c>
      <c r="F28" s="50">
        <v>4417</v>
      </c>
      <c r="G28" s="83">
        <v>0.99999999999999978</v>
      </c>
      <c r="H28" s="45">
        <v>4.731718360878423E-2</v>
      </c>
      <c r="I28" s="51">
        <v>7926</v>
      </c>
      <c r="J28" s="46">
        <v>-0.41635124905374721</v>
      </c>
      <c r="K28" s="50">
        <v>4626</v>
      </c>
      <c r="L28" s="82">
        <v>1</v>
      </c>
      <c r="M28" s="50">
        <v>4417</v>
      </c>
      <c r="N28" s="83">
        <v>0.99999999999999978</v>
      </c>
      <c r="O28" s="45">
        <v>4.731718360878423E-2</v>
      </c>
    </row>
    <row r="29" spans="2:15">
      <c r="B29" s="149" t="s">
        <v>89</v>
      </c>
      <c r="C29" s="151"/>
    </row>
    <row r="30" spans="2:15">
      <c r="B30" s="152" t="s">
        <v>113</v>
      </c>
    </row>
    <row r="31" spans="2:15">
      <c r="B31" s="153"/>
    </row>
    <row r="32" spans="2:15">
      <c r="B32" s="207" t="s">
        <v>90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51"/>
      <c r="N32" s="151"/>
    </row>
    <row r="33" spans="2:14">
      <c r="B33" s="208" t="s">
        <v>91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51"/>
      <c r="N33" s="151"/>
    </row>
    <row r="34" spans="2:14" ht="25.5" customHeight="1">
      <c r="B34" s="154"/>
      <c r="C34" s="154"/>
      <c r="D34" s="154"/>
      <c r="E34" s="154"/>
      <c r="F34" s="154"/>
      <c r="G34" s="154"/>
      <c r="H34" s="154"/>
      <c r="I34" s="154"/>
      <c r="J34" s="154"/>
      <c r="K34" s="108"/>
      <c r="L34" s="109" t="s">
        <v>37</v>
      </c>
    </row>
    <row r="35" spans="2:14">
      <c r="B35" s="206" t="s">
        <v>0</v>
      </c>
      <c r="C35" s="206" t="s">
        <v>54</v>
      </c>
      <c r="D35" s="184" t="s">
        <v>79</v>
      </c>
      <c r="E35" s="185"/>
      <c r="F35" s="185"/>
      <c r="G35" s="185"/>
      <c r="H35" s="185"/>
      <c r="I35" s="186"/>
      <c r="J35" s="184" t="s">
        <v>73</v>
      </c>
      <c r="K35" s="185"/>
      <c r="L35" s="186"/>
    </row>
    <row r="36" spans="2:14" ht="15" customHeight="1">
      <c r="B36" s="199"/>
      <c r="C36" s="199"/>
      <c r="D36" s="196" t="s">
        <v>81</v>
      </c>
      <c r="E36" s="197"/>
      <c r="F36" s="197"/>
      <c r="G36" s="197"/>
      <c r="H36" s="197"/>
      <c r="I36" s="198"/>
      <c r="J36" s="196" t="s">
        <v>75</v>
      </c>
      <c r="K36" s="197"/>
      <c r="L36" s="198"/>
    </row>
    <row r="37" spans="2:14" ht="15" customHeight="1">
      <c r="B37" s="199"/>
      <c r="C37" s="199"/>
      <c r="D37" s="178">
        <v>2021</v>
      </c>
      <c r="E37" s="179"/>
      <c r="F37" s="187">
        <v>2020</v>
      </c>
      <c r="G37" s="179"/>
      <c r="H37" s="189" t="s">
        <v>23</v>
      </c>
      <c r="I37" s="209" t="s">
        <v>55</v>
      </c>
      <c r="J37" s="211">
        <v>2020</v>
      </c>
      <c r="K37" s="210" t="s">
        <v>83</v>
      </c>
      <c r="L37" s="209" t="s">
        <v>92</v>
      </c>
    </row>
    <row r="38" spans="2:14">
      <c r="B38" s="200" t="s">
        <v>24</v>
      </c>
      <c r="C38" s="200" t="s">
        <v>54</v>
      </c>
      <c r="D38" s="180"/>
      <c r="E38" s="181"/>
      <c r="F38" s="188"/>
      <c r="G38" s="181"/>
      <c r="H38" s="190"/>
      <c r="I38" s="210"/>
      <c r="J38" s="211"/>
      <c r="K38" s="210"/>
      <c r="L38" s="210"/>
    </row>
    <row r="39" spans="2:14" ht="15" customHeight="1">
      <c r="B39" s="200"/>
      <c r="C39" s="200"/>
      <c r="D39" s="156" t="s">
        <v>26</v>
      </c>
      <c r="E39" s="110" t="s">
        <v>2</v>
      </c>
      <c r="F39" s="156" t="s">
        <v>26</v>
      </c>
      <c r="G39" s="110" t="s">
        <v>2</v>
      </c>
      <c r="H39" s="172" t="s">
        <v>27</v>
      </c>
      <c r="I39" s="172" t="s">
        <v>56</v>
      </c>
      <c r="J39" s="111" t="s">
        <v>26</v>
      </c>
      <c r="K39" s="213" t="s">
        <v>84</v>
      </c>
      <c r="L39" s="213" t="s">
        <v>93</v>
      </c>
    </row>
    <row r="40" spans="2:14" ht="14.25" customHeight="1">
      <c r="B40" s="201"/>
      <c r="C40" s="201"/>
      <c r="D40" s="159" t="s">
        <v>28</v>
      </c>
      <c r="E40" s="54" t="s">
        <v>29</v>
      </c>
      <c r="F40" s="159" t="s">
        <v>28</v>
      </c>
      <c r="G40" s="54" t="s">
        <v>29</v>
      </c>
      <c r="H40" s="212"/>
      <c r="I40" s="212"/>
      <c r="J40" s="159" t="s">
        <v>28</v>
      </c>
      <c r="K40" s="214"/>
      <c r="L40" s="214"/>
    </row>
    <row r="41" spans="2:14">
      <c r="B41" s="66">
        <v>1</v>
      </c>
      <c r="C41" s="84" t="s">
        <v>57</v>
      </c>
      <c r="D41" s="68">
        <v>571</v>
      </c>
      <c r="E41" s="73">
        <v>0.12343277129269348</v>
      </c>
      <c r="F41" s="68">
        <v>543</v>
      </c>
      <c r="G41" s="73">
        <v>0.12293411817976002</v>
      </c>
      <c r="H41" s="112">
        <v>5.1565377532228451E-2</v>
      </c>
      <c r="I41" s="113">
        <v>0</v>
      </c>
      <c r="J41" s="68">
        <v>1114</v>
      </c>
      <c r="K41" s="114">
        <v>-0.4874326750448833</v>
      </c>
      <c r="L41" s="115">
        <v>0</v>
      </c>
    </row>
    <row r="42" spans="2:14">
      <c r="B42" s="116">
        <v>2</v>
      </c>
      <c r="C42" s="86" t="s">
        <v>58</v>
      </c>
      <c r="D42" s="76">
        <v>467</v>
      </c>
      <c r="E42" s="89">
        <v>0.10095114569822741</v>
      </c>
      <c r="F42" s="76">
        <v>392</v>
      </c>
      <c r="G42" s="89">
        <v>8.874801901743265E-2</v>
      </c>
      <c r="H42" s="117">
        <v>0.19132653061224492</v>
      </c>
      <c r="I42" s="118">
        <v>1</v>
      </c>
      <c r="J42" s="76">
        <v>698</v>
      </c>
      <c r="K42" s="119">
        <v>-0.33094555873925502</v>
      </c>
      <c r="L42" s="120">
        <v>2</v>
      </c>
    </row>
    <row r="43" spans="2:14">
      <c r="B43" s="116">
        <v>3</v>
      </c>
      <c r="C43" s="86" t="s">
        <v>59</v>
      </c>
      <c r="D43" s="76">
        <v>409</v>
      </c>
      <c r="E43" s="89">
        <v>8.8413316039775189E-2</v>
      </c>
      <c r="F43" s="76">
        <v>259</v>
      </c>
      <c r="G43" s="89">
        <v>5.8637083993660855E-2</v>
      </c>
      <c r="H43" s="117">
        <v>0.5791505791505791</v>
      </c>
      <c r="I43" s="118">
        <v>2</v>
      </c>
      <c r="J43" s="76">
        <v>770</v>
      </c>
      <c r="K43" s="119">
        <v>-0.46883116883116882</v>
      </c>
      <c r="L43" s="120">
        <v>0</v>
      </c>
    </row>
    <row r="44" spans="2:14">
      <c r="B44" s="116">
        <v>4</v>
      </c>
      <c r="C44" s="86" t="s">
        <v>60</v>
      </c>
      <c r="D44" s="76">
        <v>257</v>
      </c>
      <c r="E44" s="89">
        <v>5.5555555555555552E-2</v>
      </c>
      <c r="F44" s="76">
        <v>224</v>
      </c>
      <c r="G44" s="89">
        <v>5.0713153724247229E-2</v>
      </c>
      <c r="H44" s="117">
        <v>0.1473214285714286</v>
      </c>
      <c r="I44" s="118">
        <v>2</v>
      </c>
      <c r="J44" s="76">
        <v>368</v>
      </c>
      <c r="K44" s="119">
        <v>-0.30163043478260865</v>
      </c>
      <c r="L44" s="120">
        <v>2</v>
      </c>
    </row>
    <row r="45" spans="2:14">
      <c r="B45" s="116">
        <v>5</v>
      </c>
      <c r="C45" s="91" t="s">
        <v>64</v>
      </c>
      <c r="D45" s="102">
        <v>215</v>
      </c>
      <c r="E45" s="107">
        <v>4.6476437527021186E-2</v>
      </c>
      <c r="F45" s="102">
        <v>535</v>
      </c>
      <c r="G45" s="107">
        <v>0.12112293411817976</v>
      </c>
      <c r="H45" s="121">
        <v>-0.59813084112149539</v>
      </c>
      <c r="I45" s="122">
        <v>-3</v>
      </c>
      <c r="J45" s="102">
        <v>895</v>
      </c>
      <c r="K45" s="123">
        <v>-0.75977653631284914</v>
      </c>
      <c r="L45" s="124">
        <v>-3</v>
      </c>
    </row>
    <row r="46" spans="2:14">
      <c r="B46" s="125">
        <v>6</v>
      </c>
      <c r="C46" s="84" t="s">
        <v>68</v>
      </c>
      <c r="D46" s="68">
        <v>207</v>
      </c>
      <c r="E46" s="73">
        <v>4.4747081712062257E-2</v>
      </c>
      <c r="F46" s="68">
        <v>126</v>
      </c>
      <c r="G46" s="73">
        <v>2.8526148969889066E-2</v>
      </c>
      <c r="H46" s="112">
        <v>0.64285714285714279</v>
      </c>
      <c r="I46" s="113">
        <v>5</v>
      </c>
      <c r="J46" s="68">
        <v>421</v>
      </c>
      <c r="K46" s="114">
        <v>-0.50831353919239908</v>
      </c>
      <c r="L46" s="115">
        <v>-1</v>
      </c>
    </row>
    <row r="47" spans="2:14">
      <c r="B47" s="116">
        <v>7</v>
      </c>
      <c r="C47" s="86" t="s">
        <v>67</v>
      </c>
      <c r="D47" s="76">
        <v>196</v>
      </c>
      <c r="E47" s="89">
        <v>4.2369217466493733E-2</v>
      </c>
      <c r="F47" s="76">
        <v>148</v>
      </c>
      <c r="G47" s="89">
        <v>3.3506905139234773E-2</v>
      </c>
      <c r="H47" s="117">
        <v>0.32432432432432434</v>
      </c>
      <c r="I47" s="118">
        <v>1</v>
      </c>
      <c r="J47" s="76">
        <v>222</v>
      </c>
      <c r="K47" s="119">
        <v>-0.11711711711711714</v>
      </c>
      <c r="L47" s="120">
        <v>3</v>
      </c>
    </row>
    <row r="48" spans="2:14">
      <c r="B48" s="116">
        <v>8</v>
      </c>
      <c r="C48" s="86" t="s">
        <v>72</v>
      </c>
      <c r="D48" s="76">
        <v>183</v>
      </c>
      <c r="E48" s="89">
        <v>3.9559014267185472E-2</v>
      </c>
      <c r="F48" s="76">
        <v>0</v>
      </c>
      <c r="G48" s="89">
        <v>0</v>
      </c>
      <c r="H48" s="117"/>
      <c r="I48" s="118"/>
      <c r="J48" s="76">
        <v>223</v>
      </c>
      <c r="K48" s="119">
        <v>-0.179372197309417</v>
      </c>
      <c r="L48" s="120">
        <v>0</v>
      </c>
    </row>
    <row r="49" spans="2:12">
      <c r="B49" s="116">
        <v>9</v>
      </c>
      <c r="C49" s="86" t="s">
        <v>69</v>
      </c>
      <c r="D49" s="76">
        <v>145</v>
      </c>
      <c r="E49" s="89">
        <v>3.1344574146130566E-2</v>
      </c>
      <c r="F49" s="76">
        <v>129</v>
      </c>
      <c r="G49" s="89">
        <v>2.9205342992981661E-2</v>
      </c>
      <c r="H49" s="117">
        <v>0.12403100775193798</v>
      </c>
      <c r="I49" s="118">
        <v>1</v>
      </c>
      <c r="J49" s="76">
        <v>152</v>
      </c>
      <c r="K49" s="119">
        <v>-4.6052631578947345E-2</v>
      </c>
      <c r="L49" s="120">
        <v>7</v>
      </c>
    </row>
    <row r="50" spans="2:12">
      <c r="B50" s="126">
        <v>10</v>
      </c>
      <c r="C50" s="91" t="s">
        <v>94</v>
      </c>
      <c r="D50" s="102">
        <v>144</v>
      </c>
      <c r="E50" s="107">
        <v>3.1128404669260701E-2</v>
      </c>
      <c r="F50" s="102">
        <v>92</v>
      </c>
      <c r="G50" s="107">
        <v>2.0828616708172969E-2</v>
      </c>
      <c r="H50" s="121">
        <v>0.56521739130434789</v>
      </c>
      <c r="I50" s="122">
        <v>5</v>
      </c>
      <c r="J50" s="102">
        <v>223</v>
      </c>
      <c r="K50" s="123">
        <v>-0.35426008968609868</v>
      </c>
      <c r="L50" s="124">
        <v>-2</v>
      </c>
    </row>
    <row r="51" spans="2:12">
      <c r="B51" s="167" t="s">
        <v>61</v>
      </c>
      <c r="C51" s="168"/>
      <c r="D51" s="49">
        <f>SUM(D41:D50)</f>
        <v>2794</v>
      </c>
      <c r="E51" s="136">
        <f>D51/D53</f>
        <v>0.6039775183744055</v>
      </c>
      <c r="F51" s="49">
        <f>SUM(F41:F50)</f>
        <v>2448</v>
      </c>
      <c r="G51" s="136">
        <f>F51/F53</f>
        <v>0.55422232284355899</v>
      </c>
      <c r="H51" s="138">
        <f>D51/F51-1</f>
        <v>0.14133986928104569</v>
      </c>
      <c r="I51" s="155"/>
      <c r="J51" s="49">
        <f>SUM(J41:J50)</f>
        <v>5086</v>
      </c>
      <c r="K51" s="32">
        <f>E51/J51-1</f>
        <v>-0.99988124704711479</v>
      </c>
      <c r="L51" s="139"/>
    </row>
    <row r="52" spans="2:12">
      <c r="B52" s="167" t="s">
        <v>30</v>
      </c>
      <c r="C52" s="168"/>
      <c r="D52" s="49">
        <f>D53-D51</f>
        <v>1832</v>
      </c>
      <c r="E52" s="136">
        <f>D52/D53</f>
        <v>0.39602248162559445</v>
      </c>
      <c r="F52" s="49">
        <f>F53-F51</f>
        <v>1969</v>
      </c>
      <c r="G52" s="136">
        <f>F52/F53</f>
        <v>0.44577767715644101</v>
      </c>
      <c r="H52" s="138">
        <f>D52/F52-1</f>
        <v>-6.9578466226510871E-2</v>
      </c>
      <c r="I52" s="30"/>
      <c r="J52" s="49">
        <f>J53-SUM(J41:J50)</f>
        <v>2840</v>
      </c>
      <c r="K52" s="32">
        <f>E52/J52-1</f>
        <v>-0.99986055546421637</v>
      </c>
      <c r="L52" s="139"/>
    </row>
    <row r="53" spans="2:12">
      <c r="B53" s="165" t="s">
        <v>62</v>
      </c>
      <c r="C53" s="166"/>
      <c r="D53" s="39">
        <v>4626</v>
      </c>
      <c r="E53" s="127">
        <v>1</v>
      </c>
      <c r="F53" s="39">
        <v>4417</v>
      </c>
      <c r="G53" s="127">
        <v>1</v>
      </c>
      <c r="H53" s="41">
        <v>4.731718360878423E-2</v>
      </c>
      <c r="I53" s="41"/>
      <c r="J53" s="39">
        <v>7926</v>
      </c>
      <c r="K53" s="15">
        <v>-0.41635124905374721</v>
      </c>
      <c r="L53" s="128"/>
    </row>
    <row r="54" spans="2:12">
      <c r="B54" s="149" t="s">
        <v>89</v>
      </c>
    </row>
    <row r="55" spans="2:12">
      <c r="B55" s="152" t="s">
        <v>113</v>
      </c>
    </row>
  </sheetData>
  <mergeCells count="50">
    <mergeCell ref="B51:C51"/>
    <mergeCell ref="B52:C52"/>
    <mergeCell ref="B53:C53"/>
    <mergeCell ref="B38:B40"/>
    <mergeCell ref="C38:C40"/>
    <mergeCell ref="H39:H40"/>
    <mergeCell ref="I39:I40"/>
    <mergeCell ref="K39:K40"/>
    <mergeCell ref="L39:L40"/>
    <mergeCell ref="J36:L36"/>
    <mergeCell ref="K37:K38"/>
    <mergeCell ref="L37:L38"/>
    <mergeCell ref="B26:C26"/>
    <mergeCell ref="B27:C27"/>
    <mergeCell ref="B28:C28"/>
    <mergeCell ref="B32:L32"/>
    <mergeCell ref="B33:L33"/>
    <mergeCell ref="B35:B37"/>
    <mergeCell ref="C35:C37"/>
    <mergeCell ref="D35:I35"/>
    <mergeCell ref="J35:L35"/>
    <mergeCell ref="D36:I36"/>
    <mergeCell ref="D37:E38"/>
    <mergeCell ref="F37:G38"/>
    <mergeCell ref="H37:H38"/>
    <mergeCell ref="I37:I38"/>
    <mergeCell ref="J37:J38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</mergeCells>
  <conditionalFormatting sqref="H27 J27 O27">
    <cfRule type="cellIs" dxfId="35" priority="26" operator="lessThan">
      <formula>0</formula>
    </cfRule>
  </conditionalFormatting>
  <conditionalFormatting sqref="H26 O26">
    <cfRule type="cellIs" dxfId="34" priority="25" operator="lessThan">
      <formula>0</formula>
    </cfRule>
  </conditionalFormatting>
  <conditionalFormatting sqref="K52">
    <cfRule type="cellIs" dxfId="33" priority="23" operator="lessThan">
      <formula>0</formula>
    </cfRule>
  </conditionalFormatting>
  <conditionalFormatting sqref="H52 J52">
    <cfRule type="cellIs" dxfId="32" priority="24" operator="lessThan">
      <formula>0</formula>
    </cfRule>
  </conditionalFormatting>
  <conditionalFormatting sqref="K51">
    <cfRule type="cellIs" dxfId="31" priority="21" operator="lessThan">
      <formula>0</formula>
    </cfRule>
  </conditionalFormatting>
  <conditionalFormatting sqref="H51">
    <cfRule type="cellIs" dxfId="30" priority="22" operator="lessThan">
      <formula>0</formula>
    </cfRule>
  </conditionalFormatting>
  <conditionalFormatting sqref="L52">
    <cfRule type="cellIs" dxfId="29" priority="19" operator="lessThan">
      <formula>0</formula>
    </cfRule>
  </conditionalFormatting>
  <conditionalFormatting sqref="K52">
    <cfRule type="cellIs" dxfId="28" priority="20" operator="lessThan">
      <formula>0</formula>
    </cfRule>
  </conditionalFormatting>
  <conditionalFormatting sqref="L51">
    <cfRule type="cellIs" dxfId="27" priority="17" operator="lessThan">
      <formula>0</formula>
    </cfRule>
  </conditionalFormatting>
  <conditionalFormatting sqref="K51">
    <cfRule type="cellIs" dxfId="26" priority="18" operator="lessThan">
      <formula>0</formula>
    </cfRule>
  </conditionalFormatting>
  <conditionalFormatting sqref="H11:H15 J11:J15 O11:O15">
    <cfRule type="cellIs" dxfId="25" priority="16" operator="lessThan">
      <formula>0</formula>
    </cfRule>
  </conditionalFormatting>
  <conditionalFormatting sqref="H16:H25 J16:J25 O16:O25">
    <cfRule type="cellIs" dxfId="24" priority="15" operator="lessThan">
      <formula>0</formula>
    </cfRule>
  </conditionalFormatting>
  <conditionalFormatting sqref="D11:E25 G11:J25 L11:L25 N11:O25">
    <cfRule type="cellIs" dxfId="23" priority="14" operator="equal">
      <formula>0</formula>
    </cfRule>
  </conditionalFormatting>
  <conditionalFormatting sqref="F11:F25">
    <cfRule type="cellIs" dxfId="22" priority="13" operator="equal">
      <formula>0</formula>
    </cfRule>
  </conditionalFormatting>
  <conditionalFormatting sqref="K11:K25">
    <cfRule type="cellIs" dxfId="21" priority="12" operator="equal">
      <formula>0</formula>
    </cfRule>
  </conditionalFormatting>
  <conditionalFormatting sqref="M11:M25">
    <cfRule type="cellIs" dxfId="20" priority="11" operator="equal">
      <formula>0</formula>
    </cfRule>
  </conditionalFormatting>
  <conditionalFormatting sqref="O28 J28 H28">
    <cfRule type="cellIs" dxfId="19" priority="10" operator="lessThan">
      <formula>0</formula>
    </cfRule>
  </conditionalFormatting>
  <conditionalFormatting sqref="K41:K50 H41:H50">
    <cfRule type="cellIs" dxfId="18" priority="9" operator="lessThan">
      <formula>0</formula>
    </cfRule>
  </conditionalFormatting>
  <conditionalFormatting sqref="L41:L50">
    <cfRule type="cellIs" dxfId="17" priority="6" operator="lessThan">
      <formula>0</formula>
    </cfRule>
    <cfRule type="cellIs" dxfId="16" priority="7" operator="equal">
      <formula>0</formula>
    </cfRule>
    <cfRule type="cellIs" dxfId="15" priority="8" operator="greaterThan">
      <formula>0</formula>
    </cfRule>
  </conditionalFormatting>
  <conditionalFormatting sqref="I41:I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H53:I53 K53">
    <cfRule type="cellIs" dxfId="11" priority="2" operator="lessThan">
      <formula>0</formula>
    </cfRule>
  </conditionalFormatting>
  <conditionalFormatting sqref="L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C26" sqref="C26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44288</v>
      </c>
    </row>
    <row r="2" spans="2:15">
      <c r="B2" s="204" t="s">
        <v>35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7"/>
    </row>
    <row r="3" spans="2:15">
      <c r="B3" s="215" t="s">
        <v>34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37" t="s">
        <v>32</v>
      </c>
    </row>
    <row r="4" spans="2:15" ht="15" customHeight="1">
      <c r="B4" s="206" t="s">
        <v>0</v>
      </c>
      <c r="C4" s="182" t="s">
        <v>1</v>
      </c>
      <c r="D4" s="184" t="s">
        <v>79</v>
      </c>
      <c r="E4" s="185"/>
      <c r="F4" s="185"/>
      <c r="G4" s="185"/>
      <c r="H4" s="186"/>
      <c r="I4" s="185" t="s">
        <v>73</v>
      </c>
      <c r="J4" s="185"/>
      <c r="K4" s="184" t="s">
        <v>80</v>
      </c>
      <c r="L4" s="185"/>
      <c r="M4" s="185"/>
      <c r="N4" s="185"/>
      <c r="O4" s="186"/>
    </row>
    <row r="5" spans="2:15">
      <c r="B5" s="199"/>
      <c r="C5" s="183"/>
      <c r="D5" s="196" t="s">
        <v>81</v>
      </c>
      <c r="E5" s="197"/>
      <c r="F5" s="197"/>
      <c r="G5" s="197"/>
      <c r="H5" s="198"/>
      <c r="I5" s="197" t="s">
        <v>75</v>
      </c>
      <c r="J5" s="197"/>
      <c r="K5" s="196" t="s">
        <v>82</v>
      </c>
      <c r="L5" s="197"/>
      <c r="M5" s="197"/>
      <c r="N5" s="197"/>
      <c r="O5" s="198"/>
    </row>
    <row r="6" spans="2:15" ht="19.5" customHeight="1">
      <c r="B6" s="199"/>
      <c r="C6" s="199"/>
      <c r="D6" s="178">
        <v>2021</v>
      </c>
      <c r="E6" s="179"/>
      <c r="F6" s="187">
        <v>2020</v>
      </c>
      <c r="G6" s="187"/>
      <c r="H6" s="189" t="s">
        <v>23</v>
      </c>
      <c r="I6" s="191">
        <v>2020</v>
      </c>
      <c r="J6" s="178" t="s">
        <v>83</v>
      </c>
      <c r="K6" s="178">
        <v>2021</v>
      </c>
      <c r="L6" s="179"/>
      <c r="M6" s="187">
        <v>2020</v>
      </c>
      <c r="N6" s="179"/>
      <c r="O6" s="169" t="s">
        <v>23</v>
      </c>
    </row>
    <row r="7" spans="2:15" ht="19.5" customHeight="1">
      <c r="B7" s="200" t="s">
        <v>24</v>
      </c>
      <c r="C7" s="200" t="s">
        <v>25</v>
      </c>
      <c r="D7" s="180"/>
      <c r="E7" s="181"/>
      <c r="F7" s="188"/>
      <c r="G7" s="188"/>
      <c r="H7" s="190"/>
      <c r="I7" s="192"/>
      <c r="J7" s="193"/>
      <c r="K7" s="180"/>
      <c r="L7" s="181"/>
      <c r="M7" s="188"/>
      <c r="N7" s="181"/>
      <c r="O7" s="169"/>
    </row>
    <row r="8" spans="2:15" ht="15" customHeight="1">
      <c r="B8" s="200"/>
      <c r="C8" s="200"/>
      <c r="D8" s="156" t="s">
        <v>26</v>
      </c>
      <c r="E8" s="158" t="s">
        <v>2</v>
      </c>
      <c r="F8" s="157" t="s">
        <v>26</v>
      </c>
      <c r="G8" s="56" t="s">
        <v>2</v>
      </c>
      <c r="H8" s="172" t="s">
        <v>27</v>
      </c>
      <c r="I8" s="57" t="s">
        <v>26</v>
      </c>
      <c r="J8" s="174" t="s">
        <v>84</v>
      </c>
      <c r="K8" s="156" t="s">
        <v>26</v>
      </c>
      <c r="L8" s="55" t="s">
        <v>2</v>
      </c>
      <c r="M8" s="157" t="s">
        <v>26</v>
      </c>
      <c r="N8" s="55" t="s">
        <v>2</v>
      </c>
      <c r="O8" s="176" t="s">
        <v>27</v>
      </c>
    </row>
    <row r="9" spans="2:15" ht="15" customHeight="1">
      <c r="B9" s="201"/>
      <c r="C9" s="201"/>
      <c r="D9" s="159" t="s">
        <v>28</v>
      </c>
      <c r="E9" s="160" t="s">
        <v>29</v>
      </c>
      <c r="F9" s="53" t="s">
        <v>28</v>
      </c>
      <c r="G9" s="54" t="s">
        <v>29</v>
      </c>
      <c r="H9" s="173"/>
      <c r="I9" s="58" t="s">
        <v>28</v>
      </c>
      <c r="J9" s="175"/>
      <c r="K9" s="159" t="s">
        <v>28</v>
      </c>
      <c r="L9" s="160" t="s">
        <v>29</v>
      </c>
      <c r="M9" s="53" t="s">
        <v>28</v>
      </c>
      <c r="N9" s="160" t="s">
        <v>29</v>
      </c>
      <c r="O9" s="177"/>
    </row>
    <row r="10" spans="2:15">
      <c r="B10" s="66">
        <v>1</v>
      </c>
      <c r="C10" s="67" t="s">
        <v>9</v>
      </c>
      <c r="D10" s="68">
        <v>47</v>
      </c>
      <c r="E10" s="69">
        <v>0.5053763440860215</v>
      </c>
      <c r="F10" s="68">
        <v>74</v>
      </c>
      <c r="G10" s="70">
        <v>0.4713375796178344</v>
      </c>
      <c r="H10" s="71">
        <v>-0.36486486486486491</v>
      </c>
      <c r="I10" s="72">
        <v>38</v>
      </c>
      <c r="J10" s="73">
        <v>0.23684210526315796</v>
      </c>
      <c r="K10" s="68">
        <v>47</v>
      </c>
      <c r="L10" s="69">
        <v>0.5053763440860215</v>
      </c>
      <c r="M10" s="68">
        <v>74</v>
      </c>
      <c r="N10" s="70">
        <v>0.4713375796178344</v>
      </c>
      <c r="O10" s="71">
        <v>-0.36486486486486491</v>
      </c>
    </row>
    <row r="11" spans="2:15">
      <c r="B11" s="74">
        <v>2</v>
      </c>
      <c r="C11" s="75" t="s">
        <v>47</v>
      </c>
      <c r="D11" s="76">
        <v>18</v>
      </c>
      <c r="E11" s="77">
        <v>0.19354838709677419</v>
      </c>
      <c r="F11" s="76">
        <v>9</v>
      </c>
      <c r="G11" s="88">
        <v>5.7324840764331211E-2</v>
      </c>
      <c r="H11" s="79">
        <v>1</v>
      </c>
      <c r="I11" s="100">
        <v>26</v>
      </c>
      <c r="J11" s="89">
        <v>-0.30769230769230771</v>
      </c>
      <c r="K11" s="76">
        <v>18</v>
      </c>
      <c r="L11" s="77">
        <v>0.19354838709677419</v>
      </c>
      <c r="M11" s="76">
        <v>9</v>
      </c>
      <c r="N11" s="88">
        <v>5.7324840764331211E-2</v>
      </c>
      <c r="O11" s="79">
        <v>1</v>
      </c>
    </row>
    <row r="12" spans="2:15">
      <c r="B12" s="74">
        <v>3</v>
      </c>
      <c r="C12" s="75" t="s">
        <v>4</v>
      </c>
      <c r="D12" s="76">
        <v>10</v>
      </c>
      <c r="E12" s="77">
        <v>0.10752688172043011</v>
      </c>
      <c r="F12" s="76">
        <v>3</v>
      </c>
      <c r="G12" s="88">
        <v>1.9108280254777069E-2</v>
      </c>
      <c r="H12" s="79">
        <v>2.3333333333333335</v>
      </c>
      <c r="I12" s="100">
        <v>25</v>
      </c>
      <c r="J12" s="89">
        <v>-0.6</v>
      </c>
      <c r="K12" s="76">
        <v>10</v>
      </c>
      <c r="L12" s="77">
        <v>0.10752688172043011</v>
      </c>
      <c r="M12" s="76">
        <v>3</v>
      </c>
      <c r="N12" s="88">
        <v>1.9108280254777069E-2</v>
      </c>
      <c r="O12" s="79">
        <v>2.3333333333333335</v>
      </c>
    </row>
    <row r="13" spans="2:15">
      <c r="B13" s="74">
        <v>4</v>
      </c>
      <c r="C13" s="75" t="s">
        <v>16</v>
      </c>
      <c r="D13" s="76">
        <v>5</v>
      </c>
      <c r="E13" s="77">
        <v>5.3763440860215055E-2</v>
      </c>
      <c r="F13" s="76">
        <v>12</v>
      </c>
      <c r="G13" s="88">
        <v>7.6433121019108277E-2</v>
      </c>
      <c r="H13" s="79">
        <v>-0.58333333333333326</v>
      </c>
      <c r="I13" s="100">
        <v>24</v>
      </c>
      <c r="J13" s="89">
        <v>-0.79166666666666663</v>
      </c>
      <c r="K13" s="76">
        <v>5</v>
      </c>
      <c r="L13" s="77">
        <v>5.3763440860215055E-2</v>
      </c>
      <c r="M13" s="76">
        <v>12</v>
      </c>
      <c r="N13" s="88">
        <v>7.6433121019108277E-2</v>
      </c>
      <c r="O13" s="79">
        <v>-0.58333333333333326</v>
      </c>
    </row>
    <row r="14" spans="2:15">
      <c r="B14" s="101">
        <v>5</v>
      </c>
      <c r="C14" s="90" t="s">
        <v>17</v>
      </c>
      <c r="D14" s="102">
        <v>4</v>
      </c>
      <c r="E14" s="103">
        <v>4.3010752688172046E-2</v>
      </c>
      <c r="F14" s="102">
        <v>1</v>
      </c>
      <c r="G14" s="104">
        <v>6.369426751592357E-3</v>
      </c>
      <c r="H14" s="105">
        <v>3</v>
      </c>
      <c r="I14" s="106">
        <v>1</v>
      </c>
      <c r="J14" s="107">
        <v>3</v>
      </c>
      <c r="K14" s="102">
        <v>4</v>
      </c>
      <c r="L14" s="103">
        <v>4.3010752688172046E-2</v>
      </c>
      <c r="M14" s="102">
        <v>1</v>
      </c>
      <c r="N14" s="104">
        <v>6.369426751592357E-3</v>
      </c>
      <c r="O14" s="105">
        <v>3</v>
      </c>
    </row>
    <row r="15" spans="2:15">
      <c r="B15" s="167" t="s">
        <v>50</v>
      </c>
      <c r="C15" s="168"/>
      <c r="D15" s="30">
        <f>SUM(D10:D14)</f>
        <v>84</v>
      </c>
      <c r="E15" s="31">
        <f>D15/D17</f>
        <v>0.90322580645161288</v>
      </c>
      <c r="F15" s="30">
        <f>SUM(F10:F14)</f>
        <v>99</v>
      </c>
      <c r="G15" s="31">
        <f>F15/F17</f>
        <v>0.63057324840764328</v>
      </c>
      <c r="H15" s="33">
        <f>D15/F15-1</f>
        <v>-0.15151515151515149</v>
      </c>
      <c r="I15" s="30">
        <f>SUM(I10:I14)</f>
        <v>114</v>
      </c>
      <c r="J15" s="31">
        <f>I15/I17</f>
        <v>0.79720279720279719</v>
      </c>
      <c r="K15" s="30">
        <f>SUM(K10:K14)</f>
        <v>84</v>
      </c>
      <c r="L15" s="31">
        <f>K15/K17</f>
        <v>0.90322580645161288</v>
      </c>
      <c r="M15" s="30">
        <f>SUM(M10:M14)</f>
        <v>99</v>
      </c>
      <c r="N15" s="31">
        <f>M15/M17</f>
        <v>0.63057324840764328</v>
      </c>
      <c r="O15" s="33">
        <f>K15/M15-1</f>
        <v>-0.15151515151515149</v>
      </c>
    </row>
    <row r="16" spans="2:15" s="29" customFormat="1">
      <c r="B16" s="167" t="s">
        <v>30</v>
      </c>
      <c r="C16" s="168"/>
      <c r="D16" s="10">
        <f>D17-SUM(D10:D14)</f>
        <v>9</v>
      </c>
      <c r="E16" s="11">
        <f>D16/D17</f>
        <v>9.6774193548387094E-2</v>
      </c>
      <c r="F16" s="10">
        <f>F17-SUM(F10:F14)</f>
        <v>58</v>
      </c>
      <c r="G16" s="11">
        <f>F16/F17</f>
        <v>0.36942675159235666</v>
      </c>
      <c r="H16" s="12">
        <f>D16/F16-1</f>
        <v>-0.84482758620689657</v>
      </c>
      <c r="I16" s="10">
        <f>I17-SUM(I10:I14)</f>
        <v>29</v>
      </c>
      <c r="J16" s="34">
        <f>D16/I16-1</f>
        <v>-0.68965517241379315</v>
      </c>
      <c r="K16" s="10">
        <f>K17-SUM(K10:K14)</f>
        <v>9</v>
      </c>
      <c r="L16" s="11">
        <f>K16/K17</f>
        <v>9.6774193548387094E-2</v>
      </c>
      <c r="M16" s="10">
        <f>M17-SUM(M10:M14)</f>
        <v>58</v>
      </c>
      <c r="N16" s="11">
        <f>M16/M17</f>
        <v>0.36942675159235666</v>
      </c>
      <c r="O16" s="12">
        <f>K16/M16-1</f>
        <v>-0.84482758620689657</v>
      </c>
    </row>
    <row r="17" spans="2:15">
      <c r="B17" s="165" t="s">
        <v>31</v>
      </c>
      <c r="C17" s="166"/>
      <c r="D17" s="50">
        <v>93</v>
      </c>
      <c r="E17" s="82">
        <v>1</v>
      </c>
      <c r="F17" s="50">
        <v>157</v>
      </c>
      <c r="G17" s="83">
        <v>0.99999999999999989</v>
      </c>
      <c r="H17" s="45">
        <v>-0.40764331210191085</v>
      </c>
      <c r="I17" s="51">
        <v>143</v>
      </c>
      <c r="J17" s="46">
        <v>-0.34965034965034969</v>
      </c>
      <c r="K17" s="50">
        <v>93</v>
      </c>
      <c r="L17" s="82">
        <v>1</v>
      </c>
      <c r="M17" s="50">
        <v>157</v>
      </c>
      <c r="N17" s="83">
        <v>0.99999999999999989</v>
      </c>
      <c r="O17" s="45">
        <v>-0.40764331210191085</v>
      </c>
    </row>
    <row r="18" spans="2:15">
      <c r="B18" t="s">
        <v>111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6" t="s">
        <v>110</v>
      </c>
    </row>
    <row r="22" spans="2:15">
      <c r="B22" s="16" t="s">
        <v>45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 2</vt:lpstr>
      <vt:lpstr>LCV up to 3.5T</vt:lpstr>
      <vt:lpstr>BUS GVW&gt;3.5T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2021-02-04T20:40:20Z</dcterms:modified>
</cp:coreProperties>
</file>